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/>
  <bookViews>
    <workbookView xWindow="-120" yWindow="-120" windowWidth="24120" windowHeight="13620" tabRatio="915"/>
  </bookViews>
  <sheets>
    <sheet name="PLANILHA" sheetId="30" r:id="rId1"/>
  </sheets>
  <externalReferences>
    <externalReference r:id="rId2"/>
  </externalReferences>
  <definedNames>
    <definedName name="\0">'[1]#REF'!#REF!</definedName>
    <definedName name="\a">'[1]#REF'!#REF!</definedName>
    <definedName name="__est1">'[1]#REF'!#REF!</definedName>
    <definedName name="_0">#REF!</definedName>
    <definedName name="_a">#REF!</definedName>
    <definedName name="_est1">'[1]#REF'!#REF!</definedName>
    <definedName name="_xlnm.Print_Area" localSheetId="0">PLANILHA!$A$1:$J$122</definedName>
    <definedName name="_xlnm.Database">#REF!</definedName>
    <definedName name="C_">'[1]#REF'!#REF!</definedName>
    <definedName name="CORRELAÇÃO">#REF!</definedName>
    <definedName name="Excel_BuiltIn_Database">NA()</definedName>
    <definedName name="TOTAL1">'[1]#REF'!$H$96</definedName>
    <definedName name="TOTAL10">'[1]#REF'!#REF!</definedName>
    <definedName name="TOTAL11">'[1]#REF'!#REF!</definedName>
    <definedName name="TOTAL12">'[1]#REF'!#REF!</definedName>
    <definedName name="TOTAL13">'[1]#REF'!#REF!</definedName>
    <definedName name="TOTAL14">'[1]#REF'!#REF!</definedName>
    <definedName name="TOTAL15">'[1]#REF'!#REF!</definedName>
    <definedName name="TOTAL16">'[1]#REF'!#REF!</definedName>
    <definedName name="TOTAL17">'[1]#REF'!#REF!</definedName>
    <definedName name="TOTAL18">'[1]#REF'!#REF!</definedName>
    <definedName name="TOTAL19">'[1]#REF'!#REF!</definedName>
    <definedName name="TOTAL1A">'[1]#REF'!$H$21</definedName>
    <definedName name="TOTAL1C">'[1]#REF'!$H$58</definedName>
    <definedName name="TOTAL2">'[1]#REF'!$K$96</definedName>
    <definedName name="TOTAL2A">'[1]#REF'!$K$21</definedName>
    <definedName name="TOTAL3">'[1]#REF'!$O$96</definedName>
    <definedName name="TOTAL3A">'[1]#REF'!$O$21</definedName>
    <definedName name="TOTAL4">'[1]#REF'!$U$96</definedName>
    <definedName name="TOTAL4A">'[1]#REF'!$U$21</definedName>
    <definedName name="TOTAL5">'[1]#REF'!$Y$96</definedName>
    <definedName name="TOTAL5A">'[1]#REF'!$Y$21</definedName>
    <definedName name="TOTAL6">'[1]#REF'!#REF!</definedName>
    <definedName name="TOTAL6A">'[1]#REF'!#REF!</definedName>
    <definedName name="TOTAL7">'[1]#REF'!#REF!</definedName>
    <definedName name="TOTAL7A">'[1]#REF'!#REF!</definedName>
    <definedName name="TOTAL7B">'[1]#REF'!#REF!</definedName>
    <definedName name="TOTAL7C">'[1]#REF'!#REF!</definedName>
    <definedName name="TOTAL7D">'[1]#REF'!#REF!</definedName>
    <definedName name="TOTAL7E">'[1]#REF'!#REF!</definedName>
    <definedName name="TOTAL7F">'[1]#REF'!#REF!</definedName>
    <definedName name="TOTAL7G">'[1]#REF'!#REF!</definedName>
    <definedName name="TOTAL7H">'[1]#REF'!#REF!</definedName>
    <definedName name="TOTAL7I">'[1]#REF'!#REF!</definedName>
    <definedName name="TOTAL7J">'[1]#REF'!#REF!</definedName>
    <definedName name="TOTAL7K">'[1]#REF'!#REF!</definedName>
    <definedName name="TOTAL7L">'[1]#REF'!#REF!</definedName>
    <definedName name="TOTAL7O">'[1]#REF'!#REF!</definedName>
    <definedName name="TOTAL7P">'[1]#REF'!#REF!</definedName>
    <definedName name="TOTAL7Q">'[1]#REF'!#REF!</definedName>
    <definedName name="TOTAL7R">'[1]#REF'!#REF!</definedName>
    <definedName name="TOTAL8">'[1]#REF'!#REF!</definedName>
    <definedName name="TOTAL8A">'[1]#REF'!#REF!</definedName>
    <definedName name="TOTAL8B">'[1]#REF'!#REF!</definedName>
    <definedName name="TOTAL8C">'[1]#REF'!#REF!</definedName>
    <definedName name="TOTAL8D">'[1]#REF'!#REF!</definedName>
    <definedName name="TOTAL8E">'[1]#REF'!#REF!</definedName>
    <definedName name="TOTAL8F">'[1]#REF'!#REF!</definedName>
    <definedName name="TOTAL8G">'[1]#REF'!#REF!</definedName>
    <definedName name="TOTAL8H">'[1]#REF'!#REF!</definedName>
    <definedName name="TOTAL8I">'[1]#REF'!#REF!</definedName>
    <definedName name="TOTAL8J">'[1]#REF'!#REF!</definedName>
    <definedName name="TOTAL8K">'[1]#REF'!#REF!</definedName>
    <definedName name="TOTAL8L">'[1]#REF'!#REF!</definedName>
    <definedName name="TOTAL8O">'[1]#REF'!#REF!</definedName>
    <definedName name="TOTAL8P">'[1]#REF'!#REF!</definedName>
    <definedName name="TOTAL8Q">'[1]#REF'!#REF!</definedName>
    <definedName name="TOTAL8R">'[1]#REF'!#REF!</definedName>
    <definedName name="TOTAL9">'[1]#REF'!#REF!</definedName>
    <definedName name="TOTALA">'[1]PLANILHA ATUALIZADA'!#REF!</definedName>
    <definedName name="TOTALB">'[1]PLANILHA ATUALIZADA'!#REF!</definedName>
    <definedName name="TOTALC">'[1]PLANILHA ATUALIZADA'!#REF!</definedName>
    <definedName name="TOTALD">'[1]PLANILHA ATUALIZADA'!#REF!</definedName>
    <definedName name="TOTALE">'[1]PLANILHA ATUALIZADA'!#REF!</definedName>
    <definedName name="TOTALF">'[1]PLANILHA ATUALIZADA'!#REF!</definedName>
    <definedName name="TOTALG">'[1]PLANILHA ATUALIZADA'!#REF!</definedName>
    <definedName name="TOTALH">'[1]PLANILHA ATUALIZADA'!#REF!</definedName>
    <definedName name="TOTALI">'[1]PLANILHA ATUALIZADA'!#REF!</definedName>
    <definedName name="TOTALJ">'[1]PLANILHA ATUALIZADA'!#REF!</definedName>
    <definedName name="TOTALK">'[1]PLANILHA ATUALIZADA'!#REF!</definedName>
    <definedName name="TOTALL">'[1]PLANILHA ATUALIZADA'!#REF!</definedName>
    <definedName name="TOTALO">'[1]PLANILHA ATUALIZADA'!#REF!</definedName>
    <definedName name="TOTALP">'[1]PLANILHA ATUALIZADA'!#REF!</definedName>
    <definedName name="TOTALQ">'[1]PLANILHA ATUALIZADA'!#REF!</definedName>
  </definedNames>
  <calcPr calcId="124519"/>
</workbook>
</file>

<file path=xl/calcChain.xml><?xml version="1.0" encoding="utf-8"?>
<calcChain xmlns="http://schemas.openxmlformats.org/spreadsheetml/2006/main">
  <c r="I99" i="30"/>
  <c r="J99"/>
  <c r="J93" l="1"/>
  <c r="I93"/>
  <c r="J57"/>
  <c r="I57"/>
  <c r="J50"/>
  <c r="I48"/>
  <c r="I47"/>
  <c r="J49"/>
  <c r="J46"/>
  <c r="I31"/>
  <c r="J48" l="1"/>
  <c r="I49"/>
  <c r="I50"/>
  <c r="I46"/>
  <c r="J47"/>
  <c r="J31"/>
  <c r="J45"/>
  <c r="J44" l="1"/>
  <c r="I45"/>
  <c r="I44" s="1"/>
  <c r="J65"/>
  <c r="I65"/>
  <c r="J88"/>
  <c r="I88"/>
  <c r="J30"/>
  <c r="I30"/>
  <c r="I59" l="1"/>
  <c r="I94" l="1"/>
  <c r="J94"/>
  <c r="J87"/>
  <c r="I87"/>
  <c r="I92"/>
  <c r="J92"/>
  <c r="J59"/>
  <c r="I96"/>
  <c r="J96"/>
  <c r="J97"/>
  <c r="I97"/>
  <c r="I98"/>
  <c r="J98"/>
  <c r="J95"/>
  <c r="I95"/>
  <c r="J86"/>
  <c r="I86"/>
  <c r="J53"/>
  <c r="J52" s="1"/>
  <c r="I53"/>
  <c r="I52" s="1"/>
  <c r="J58"/>
  <c r="I58"/>
  <c r="I112" l="1"/>
  <c r="J112" l="1"/>
  <c r="J63" l="1"/>
  <c r="I63"/>
  <c r="I34"/>
  <c r="I33" s="1"/>
  <c r="J34"/>
  <c r="J33" s="1"/>
  <c r="J28" l="1"/>
  <c r="I28"/>
  <c r="I29" l="1"/>
  <c r="J29"/>
  <c r="J64" l="1"/>
  <c r="I64"/>
  <c r="I109" l="1"/>
  <c r="J109"/>
  <c r="I91" l="1"/>
  <c r="J91"/>
  <c r="I73"/>
  <c r="I72" s="1"/>
  <c r="J73"/>
  <c r="J72" s="1"/>
  <c r="J80" l="1"/>
  <c r="J82" l="1"/>
  <c r="I82"/>
  <c r="I105"/>
  <c r="I106"/>
  <c r="I107"/>
  <c r="J84"/>
  <c r="J104"/>
  <c r="I104"/>
  <c r="J85"/>
  <c r="J81"/>
  <c r="I81"/>
  <c r="J83"/>
  <c r="I83"/>
  <c r="I80"/>
  <c r="I79"/>
  <c r="J79"/>
  <c r="J105" l="1"/>
  <c r="J106"/>
  <c r="I108"/>
  <c r="J108"/>
  <c r="J68"/>
  <c r="J107"/>
  <c r="I84"/>
  <c r="I85"/>
  <c r="J42"/>
  <c r="I42"/>
  <c r="J100"/>
  <c r="I100"/>
  <c r="I66"/>
  <c r="J66"/>
  <c r="J67"/>
  <c r="I67"/>
  <c r="J41"/>
  <c r="I41"/>
  <c r="J40"/>
  <c r="I40"/>
  <c r="I39"/>
  <c r="J39"/>
  <c r="I90" l="1"/>
  <c r="J90"/>
  <c r="I68"/>
  <c r="I27"/>
  <c r="J27"/>
  <c r="J25"/>
  <c r="I25"/>
  <c r="J26"/>
  <c r="I26"/>
  <c r="J37"/>
  <c r="I37"/>
  <c r="I24"/>
  <c r="J24"/>
  <c r="I38" l="1"/>
  <c r="I36" s="1"/>
  <c r="J38"/>
  <c r="J36" s="1"/>
  <c r="J62" l="1"/>
  <c r="J61" s="1"/>
  <c r="J78"/>
  <c r="J77" s="1"/>
  <c r="J103"/>
  <c r="J102" s="1"/>
  <c r="I103"/>
  <c r="I78"/>
  <c r="I77" s="1"/>
  <c r="J23"/>
  <c r="J22" s="1"/>
  <c r="I102" l="1"/>
  <c r="J56"/>
  <c r="J55" s="1"/>
  <c r="I23"/>
  <c r="I22" s="1"/>
  <c r="I62"/>
  <c r="I61" s="1"/>
  <c r="I56" l="1"/>
  <c r="I55" s="1"/>
  <c r="J111" l="1"/>
  <c r="J110" s="1"/>
  <c r="J114" s="1"/>
  <c r="I111" l="1"/>
  <c r="I110" l="1"/>
  <c r="I114" s="1"/>
  <c r="J116"/>
  <c r="J119" s="1"/>
  <c r="I116" l="1"/>
  <c r="I119" l="1"/>
  <c r="I121" s="1"/>
</calcChain>
</file>

<file path=xl/sharedStrings.xml><?xml version="1.0" encoding="utf-8"?>
<sst xmlns="http://schemas.openxmlformats.org/spreadsheetml/2006/main" count="360" uniqueCount="286">
  <si>
    <t>2.0 - DEMOLIÇÃO</t>
  </si>
  <si>
    <t>ITEM</t>
  </si>
  <si>
    <t>1.1</t>
  </si>
  <si>
    <t>M</t>
  </si>
  <si>
    <t>M2</t>
  </si>
  <si>
    <t>UN</t>
  </si>
  <si>
    <t>M3</t>
  </si>
  <si>
    <t>7.1</t>
  </si>
  <si>
    <t>11.1</t>
  </si>
  <si>
    <t>DESCRIÇÃO</t>
  </si>
  <si>
    <t>QUANT</t>
  </si>
  <si>
    <t>TAPUME DE VEDACAO OU PROTECAO,EXECUTADO COM TELHAS TRAPEZOIDAIS DE ACO GALVANIZADO,ESPESSURA DE 0,5MM,ESTAS COM 4 VEZESDE UTILIZACAO,INCLUSIVE ENGRADAMENTO DE MADEIRA,UTILIZADO 2VEZES E PINTURA ESMALTE SINTETICO NA FACE EXTERNA</t>
  </si>
  <si>
    <t>6.1</t>
  </si>
  <si>
    <t>02.002.0005-A</t>
  </si>
  <si>
    <t>15.020.0168-A</t>
  </si>
  <si>
    <t>01.003.0001-0</t>
  </si>
  <si>
    <t>SONDAGEM A PERCUSSAO,EM TERRENO COMUM,COM ENSAIO DE PENETRACAO,DIAMETRO 3",INCLUSIVE DESLOCAMENTO DENTRO DO CANTEIRO E INSTALACAO DA SONDA EM CADA FURO</t>
  </si>
  <si>
    <t/>
  </si>
  <si>
    <t>02.002.0005-0</t>
  </si>
  <si>
    <t>UNXMES</t>
  </si>
  <si>
    <t>02.006.0020-0</t>
  </si>
  <si>
    <t>02.011.0010-0</t>
  </si>
  <si>
    <t>CERCA PROTETORA DE BORDA DE VALA OU OBRA,COM TELA PLASTICA NA COR LARANJA OU AMARELA,CONSIDERANDO 2 VEZES DE UTILIZACAO,INCLUSIVE APOIOS,FORNECIMENTO,COLOCACAO E RETIRADA</t>
  </si>
  <si>
    <t>02.020.0002-0</t>
  </si>
  <si>
    <t>PLACA DE IDENTIFICACAO DE OBRA PUBLICA,TIPO BANNER/PLOTTER,CONSTITUIDA POR LONA E IMPRESSAO DIGITAL,INCLUSIVE SUPORTES DE MADEIRA.FORNECIMENTO E COLOCACAO</t>
  </si>
  <si>
    <t>03.001.0001-1</t>
  </si>
  <si>
    <t>03.010.0016-0</t>
  </si>
  <si>
    <t>ATERRO COM MATERIAL DE 1ªCATEGORIA,ESPALHADO POR TRATOR COMPOTENCIA EM TORNO DE 140CV COM LAMINA,EM CAMADAS DE 20CM DEMATERIAL ADENSADO,REGADO POR CAMINHAO TANQUE E COMPACTADO A90% COM ROLO PE DE CARNEIRO CONVENCIONAL,DE 2(DOIS)CILINDROS,REBOCADO POR TRATOR DE PNEUS,INTERVINDO 2(DOIS)SERVENTES,EXCLUSIVE O FORNECIMENTO DA TERRA</t>
  </si>
  <si>
    <t>03.010.0020-0</t>
  </si>
  <si>
    <t>MATERIAL DE 1ª CATEGORIA PARA ATERROS,COMPREENDENDO:ESCAVACAO,CARGA,TRANSPORTE A 1KM EM CAMINHAO BASCULANTE E DESCARGA,CONSIDERANDO O VOLUME NECESSARIO A EXECUCAO DE 1,00M3 DE MATERIAL COMPACTADO</t>
  </si>
  <si>
    <t>03.013.0002-0</t>
  </si>
  <si>
    <t>REATERRO DE VALA/CAVA COMPACTADA A MACO,EM CAMADAS DE 20CM DE ESPESSURA MAXIMA,COM MATERIAL DE BOA QUALIDADE,EXCLUSIVEESTE</t>
  </si>
  <si>
    <t>03.020.0200-0</t>
  </si>
  <si>
    <t>04.005.0003-0</t>
  </si>
  <si>
    <t>T X KM</t>
  </si>
  <si>
    <t>04.005.0300-0</t>
  </si>
  <si>
    <t>TRANSPORTE DE CONTAINER,SEGUNDO DESCRICAO DA FAMILIA 02.006,EXCLUSIVE CARGA E DESCARGA(VIDE ITEM 04.013.0015)</t>
  </si>
  <si>
    <t>UNXKM</t>
  </si>
  <si>
    <t>04.013.0015-0</t>
  </si>
  <si>
    <t>CARGA E DESCARGA DE CONTAINER,SEGUNDO DESCRICAO DA FAMILIA 02.006</t>
  </si>
  <si>
    <t>05.001.0142-0</t>
  </si>
  <si>
    <t>un</t>
  </si>
  <si>
    <t>06.003.0053-0</t>
  </si>
  <si>
    <t>06.014.0060-0</t>
  </si>
  <si>
    <t>CAIXA DE PASSAGEM EM ALVENARIA DE TIJOLO MACICO(7X10X20CM),EM PAREDES DE UMA VEZ (0,20M),DE 0,40X0,40X0,60M,UTILIZANDO ARGAMASSA DE CIMENTO E AREIA,NO TRACO 1:4 EM VOLUME,COM FUNDOEM CONCRETO SIMPLES PROVIDO DE CALHA INTERNA,SENDO AS PAREDES REVESTIDAS INTERNAMENTE COM A MESMA ARGAMASSA,INCLUSIVE TAMPA DE CONCRETO ARMADO,15MPA,COM ESPESSURA DE 10CM</t>
  </si>
  <si>
    <t>06.015.0030-0</t>
  </si>
  <si>
    <t>06.016.0052-0</t>
  </si>
  <si>
    <t>06.069.0005-0</t>
  </si>
  <si>
    <t>06.082.0020-0</t>
  </si>
  <si>
    <t>DRENO PROFUNDO EM TUBO PLASTICO PERFURADO,4" DE DIAMETRO,INCLUSIVE TELA DE NYLON E FORNECIMENTO DOS MATERIAIS,EXCLUSIVEPERFURACAO DO TERRENO</t>
  </si>
  <si>
    <t>06.085.0020-0</t>
  </si>
  <si>
    <t>CAMADA VERTICAL DRENANTE FEITA COM PEDRA BRITADA, INCLUSIVEFORNECIMENTO DO MATERIAL</t>
  </si>
  <si>
    <t>06.100.0155-0</t>
  </si>
  <si>
    <t>GEOCOMPOSTO PARA DRENAGEM,FORMADO POR GEOMANTA TRIDIMENSIONAL COM 12MM DE ESPESSURA,FABRICADO COM FILAMENTOS DE POLIPROPILENO TERMOSOLDADA A UM GEOTEXTIL NAO TECIDO DE POLIESTER.FORNECIMENTO E COLOCACAO</t>
  </si>
  <si>
    <t>08.020.0022-0</t>
  </si>
  <si>
    <t>08.027.0041-0</t>
  </si>
  <si>
    <t>MEIO-FIO CURVO DE CONCRETO SIMPLES FCK=15MPA,MOLDADO NO LOCAL,TIPO DER-RJ,MEDINDO 0,15M NA BASE E COM ALTURA DE 0,30M,REJUNTAMENTO COM ARGAMASSA DE CIMENTO E AREIA,NO TRACO 1:3,5,COM FORNECIMENTO DE TODOS OS MATERIAIS,ESCAVACAO E REATERRO</t>
  </si>
  <si>
    <t>08.027.0042-0</t>
  </si>
  <si>
    <t>09.001.0001-1</t>
  </si>
  <si>
    <t>PLANTIO DE GRAMA EM PLACAS,TIPO SAO CARLOS,BATATAIS,LARGA ESANTO AGOSTINHO,INCLUSIVE COMPRA E ARRANCAMENTO NO LOCAL DEORIGEM,CARGA,TRANSPORTE,DESCARGA E PREPARO DO TERRENO</t>
  </si>
  <si>
    <t>09.003.0026-0</t>
  </si>
  <si>
    <t>ESPECIES VEGETAIS COM ALTURA DE(0,30 A 2,00)M, TIPO DRACENADE MADAGASCAR, AGAVE DRAGAO,PITEIRA DO CARIBE, CLUSIA,PLUMA,CAPIM DOS PAMPAS,DRACENA,MURTA,CARACASANA,FILODENDRO GLORIOSO,GUAIMBE DA FOLHA ONDULADA,ORELHA DE ONCA,IUCA ELEFANTE OUSIMILAR.FORNECIMENTO</t>
  </si>
  <si>
    <t>09.003.0034-0</t>
  </si>
  <si>
    <t>09.003.0156-0</t>
  </si>
  <si>
    <t>09.012.0010-0</t>
  </si>
  <si>
    <t>09.014.0015-0</t>
  </si>
  <si>
    <t>MESA DE JOGOS COM 4 BANCOS,TAMPO DE MESA EM MARMORITE ARMADO,NA COR NATURAL,TENDO NO CENTRO TABULEIRO DE XADREZ EM MARMORITE NAS CORES BRANCA E PRETA,PES(MESA E BANCOS)DE CONCRETOARMADO.FORNECIMENTO E COLOCACAO</t>
  </si>
  <si>
    <t>11.013.0075-0</t>
  </si>
  <si>
    <t>11.026.0030-0</t>
  </si>
  <si>
    <t>MURO DE CONTENCAO DE TALUDES EM ALVENARIA DE BLOCO DE CONCRETO ESTRUTURAL DE(19X19X39)CM,ATE 1,80M DE ALTURA,INCLUINDO BASE DE CONCRETO,ACO CA-50 E ENCHIMENTO DE BLOCOS E MEDIDO PELA AREA REAL</t>
  </si>
  <si>
    <t>12.005.0080-0</t>
  </si>
  <si>
    <t>13.001.0010-1</t>
  </si>
  <si>
    <t>13.001.0015-0</t>
  </si>
  <si>
    <t>13.004.0010-0</t>
  </si>
  <si>
    <t>REVESTIMENTO EXTERNO EM 2 MASSAS SOBRE SUPERFICIE CHAPISCADA,EXCLUSIVE CHAPISCO,INCLUSIVE EMBOCO COM ARGAMASSA DE CIMENTO E SAIBRO,NO TRACO 1:2,COM ESPESSURA DE 2,5CM E REBOCO DE CIMENTO E PO-DE-PEDRA,NO TRACO 1:3,COM ESPESSURA DE 5MM</t>
  </si>
  <si>
    <t>14.002.0205-0</t>
  </si>
  <si>
    <t>GUARDA-CORPO DE FERRO EM LANCES DE 3,00 A 4,00M E 1,00M DE ALTURA,COM 4 MONTANTES DE BARRAS DE 2"X3/4",CHUMBADOS NO CONCRETO,CORRIMAO EM 2 BARRAS SOBREPOSTAS DE 3"X1/2" E 2"X3/8",DUAS TRAVESSAS HORIZONTAIS EM BARRAS DE 1.1/4"X3/8",SOLDADASNOS MONTANTES,UMA DISTANTE 0,34M DO PISO E A OUTRA A 0,33M DESTA E DO CORRIMAO.FORNECIMENTO E COLOCACAO</t>
  </si>
  <si>
    <t>15.007.0400-0</t>
  </si>
  <si>
    <t>15.007.0570-0</t>
  </si>
  <si>
    <t>15.008.0090-0</t>
  </si>
  <si>
    <t>15.020.0168-0</t>
  </si>
  <si>
    <t>17.018.0080-0</t>
  </si>
  <si>
    <t>17.025.0008-0</t>
  </si>
  <si>
    <t>PINTURA COM RESINA HIDROFUGANTE EM DUAS DEMAOS,EM PEDRAS POROSAS (TIPO SAO TOME OU SEMELHANTE),INCLUSIVE LIMPEZA DA SUPERFICIE</t>
  </si>
  <si>
    <t>18.027.0450-0</t>
  </si>
  <si>
    <t>18.260.0070-0</t>
  </si>
  <si>
    <t>RELE FOTOELETRICO,PARA COMANDO DE ILUMINACAO EXTERNA,NA TENSAO DE 220V E CARGA MAXIMA DE 1.000W.FORNECIMENTO E COLOCACAO</t>
  </si>
  <si>
    <t>21.001.0160-0</t>
  </si>
  <si>
    <t>ASSENTAMENTO DE POSTE RETO,DE ACO DE 3,50 ATE 6,00M,COM FLANGE DE ACO SOLDADO NA SUA BASE,FIXADO POR PARAFUSOS CHUMBADORES ENGASTADOS EM FUNDACAO DE CONCRETO,EXCLUSIVE FUNDACAO EFORNECIMENTO DO POSTE</t>
  </si>
  <si>
    <t>21.003.0053-0</t>
  </si>
  <si>
    <t>21.015.0208-0</t>
  </si>
  <si>
    <t>ATERRAMENTO DE POSTE DE ACO,INCLUSIVE FORNECIMENTO DOS MATERIAIS</t>
  </si>
  <si>
    <t>01.003.0001-A</t>
  </si>
  <si>
    <t>02.006.0020-A</t>
  </si>
  <si>
    <t>02.011.0010-A</t>
  </si>
  <si>
    <t>02.020.0002-A</t>
  </si>
  <si>
    <t>03.001.0001-B</t>
  </si>
  <si>
    <t>03.010.0016-A</t>
  </si>
  <si>
    <t>03.010.0020-A</t>
  </si>
  <si>
    <t>03.013.0002-A</t>
  </si>
  <si>
    <t>03.020.0200-A</t>
  </si>
  <si>
    <t>04.005.0003-A</t>
  </si>
  <si>
    <t>04.005.0300-A</t>
  </si>
  <si>
    <t>04.013.0015-A</t>
  </si>
  <si>
    <t>05.001.0142-A</t>
  </si>
  <si>
    <t>06.003.0053-A</t>
  </si>
  <si>
    <t>06.014.0060-A</t>
  </si>
  <si>
    <t>06.015.0030-A</t>
  </si>
  <si>
    <t>06.016.0052-A</t>
  </si>
  <si>
    <t>06.069.0005-A</t>
  </si>
  <si>
    <t>06.082.0020-A</t>
  </si>
  <si>
    <t>06.085.0020-A</t>
  </si>
  <si>
    <t>06.100.0155-A</t>
  </si>
  <si>
    <t>08.020.0022-A</t>
  </si>
  <si>
    <t>08.027.0041-A</t>
  </si>
  <si>
    <t>08.027.0042-A</t>
  </si>
  <si>
    <t>09.001.0001-B</t>
  </si>
  <si>
    <t>09.003.0026-A</t>
  </si>
  <si>
    <t>09.003.0034-A</t>
  </si>
  <si>
    <t>09.003.0156-A</t>
  </si>
  <si>
    <t>09.012.0010-A</t>
  </si>
  <si>
    <t>09.014.0015-A</t>
  </si>
  <si>
    <t>11.013.0075-A</t>
  </si>
  <si>
    <t>11.026.0030-A</t>
  </si>
  <si>
    <t>12.005.0080-A</t>
  </si>
  <si>
    <t>13.001.0010-B</t>
  </si>
  <si>
    <t>13.001.0015-A</t>
  </si>
  <si>
    <t>13.004.0010-A</t>
  </si>
  <si>
    <t>14.002.0205-A</t>
  </si>
  <si>
    <t>15.007.0400-A</t>
  </si>
  <si>
    <t>15.007.0570-A</t>
  </si>
  <si>
    <t>15.008.0090-A</t>
  </si>
  <si>
    <t>17.018.0080-A</t>
  </si>
  <si>
    <t>17.025.0008-A</t>
  </si>
  <si>
    <t>18.027.0450-A</t>
  </si>
  <si>
    <t>18.260.0070-A</t>
  </si>
  <si>
    <t>21.001.0160-A</t>
  </si>
  <si>
    <t>21.003.0053-A</t>
  </si>
  <si>
    <t>21.015.0208-A</t>
  </si>
  <si>
    <t xml:space="preserve">TOTAL DO ORÇAMENTO </t>
  </si>
  <si>
    <t>BDI</t>
  </si>
  <si>
    <t>TOTAL GERAL (com BDI)</t>
  </si>
  <si>
    <t>1.0 - SERVIÇOS DE ESCRITÓRIO /  LABORATÓRIO / CAMPO</t>
  </si>
  <si>
    <t>3.0 - MOVIMENTAÇÃO DE TERRA</t>
  </si>
  <si>
    <t xml:space="preserve">5.0 - ALVENARIA </t>
  </si>
  <si>
    <t>6.0 - REVESTIMENTO</t>
  </si>
  <si>
    <t>7.0 - PAVIMENTO</t>
  </si>
  <si>
    <t>8.0 - COBERTURA</t>
  </si>
  <si>
    <t>12.0 -INSTALAÇÕES ESPECIAIS</t>
  </si>
  <si>
    <t>13.0 - SERVIÇOS COMPLEMENTARES</t>
  </si>
  <si>
    <t>13.1</t>
  </si>
  <si>
    <t>13.2</t>
  </si>
  <si>
    <t>13.3</t>
  </si>
  <si>
    <t>13.4</t>
  </si>
  <si>
    <t>13.5</t>
  </si>
  <si>
    <t>14.0 - PINTURA</t>
  </si>
  <si>
    <t>14.1</t>
  </si>
  <si>
    <t>FAZEM PARTE DESTA PLANILHA:</t>
  </si>
  <si>
    <t>CRONOGRAMA FÍSICO - FINANCEIRO - Anexo nº. 01.</t>
  </si>
  <si>
    <t>RELATÓRIO DA MEMORIA DE CALCULO - Anexo nº.02.</t>
  </si>
  <si>
    <t>DEMONSTRATIVO   DA   COMPOSIÇÃO   DO   B.D.I - Anexo nº.03.</t>
  </si>
  <si>
    <t>PLANILHA ORÇAMENTÁRIA</t>
  </si>
  <si>
    <t>CÓDIGO DESONERADO</t>
  </si>
  <si>
    <t>CÓDIGO ONERADO</t>
  </si>
  <si>
    <t>PREÇO DESONERADO</t>
  </si>
  <si>
    <t>PREÇO ONERADO</t>
  </si>
  <si>
    <t>TOTAL DESONERADO</t>
  </si>
  <si>
    <t>TOTAL ONERADO</t>
  </si>
  <si>
    <t>TOTAL DO ITEM</t>
  </si>
  <si>
    <t>SERÁ CONSIDERADO O MENOR PREÇO</t>
  </si>
  <si>
    <t xml:space="preserve">10.0 - INSTALAÇÕES HIDROSANITÁRIAS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</si>
  <si>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13.6</t>
  </si>
  <si>
    <t xml:space="preserve">4.0 - ESTRUTURA  </t>
  </si>
  <si>
    <t xml:space="preserve">11.0 - INSTALAÇÕES ELÉTRICAS - </t>
  </si>
  <si>
    <t>INSTALAÇÃO DE SIMULADOR DE CAMINHADA TRIPLO, EM TUBO DE AÇO CARBONO - EQUIPAMENTO DE GINÁSTICA PARA ACADEMIA AO AR LIVRE / ACADEMIA DA TERCEIRA IDADE - ATI, INSTALADO SOBRE PISO DE CONCRETO EXISTENTE. AF_10/2021</t>
  </si>
  <si>
    <t>INSTALAÇÃO DE SIMULADOR DE REMO INDIVIDUAL, EM TUBO DE AÇO CARBONO - EQUIPAMENTO DE GINÁSTICA PARA ACADEMIA AO AR LIVRE / ACADEMIA DA TERCEIRA IDADE - ATI, INSTALADO SOBRE PISO DE CONCRETO EXISTENTE. AF_10/2021</t>
  </si>
  <si>
    <t>INSTALAÇÃO DE PRESSÃO DE PERNAS TRIPLO, EM TUBO DE AÇO CARBONO - EQUIPAMENTO DE GINÁSTICA PARA ACADEMIA AO AR LIVRE / ACADEMIA DA TERCEIRA IDADE - ATI, INSTALADO SOBRE PISO DE CONCRETO EXISTENTE. AF_10/2021</t>
  </si>
  <si>
    <t>INSTALAÇÃO DE ROTAÇÃO DIAGONAL DUPLA, APARELHO TRIPLO, EM TUBO DE AÇO CARBONO - EQUIPAMENTO DE GINÁSTICA PARA ACADEMIA AO AR LIVRE / ACADEMIA DA TERCEIRA IDADE - ATI, INSTALADO SOBRE PISO DE CONCRETO EXISTENTE. AF_10/2021</t>
  </si>
  <si>
    <t>INSTALAÇÃO DE ROTAÇÃO VERTICAL DUPLO, EM TUBO DE ACO CARBONO - EQUIPAMENTO DE GINASTICA PARA ACADEMIA AO AR LIVRE / ACADEMIA DA TERCEIRA IDADE - ATI, INSTALADO SOBRE PISO DE CONCRETO EXISTENTE. AF_10/2021</t>
  </si>
  <si>
    <t>INSTALAÇÃO DE SURF DUPLO, EM TUBO DE AÇO CARBONO - EQUIPAMENTO DE GINÁSTICA PARA ACADEMIA AO AR LIVRE / ACADEMIA DA TERCEIRA IDADE - ATI, INSTALADO SOBRE PISO DE CONCRETO EXISTENTE. AF_10/2021</t>
  </si>
  <si>
    <t>INSTALAÇÃO DE PLACA ORIENTATIVA SOBRE EXERCÍCIOS, 2,00M X 1,00M, EM TUBO DE AÇO CARBONO - PARA ACADEMIA AO AR LIVRE / ACADEMIA DA TERCEIRA IDADE - ATI, INSTALADO SOBRE PISO DE CONCRETO EXISTENTE. AF_10/2021</t>
  </si>
  <si>
    <t>INSTALAÇÃO DE LIXEIRA METÁLICA DUPLA, CAPACIDADE DE 60 L, EM TUBO DE AÇO CARBONO E CESTOS EM CHAPA DE AÇO COM PINTURA ELETROSTÁTICA, SOBRE PISO DE CONCRETO EXISTENTE. AF_11/2021</t>
  </si>
  <si>
    <t>1.2</t>
  </si>
  <si>
    <t>1.3</t>
  </si>
  <si>
    <t>3.1</t>
  </si>
  <si>
    <t>1.4</t>
  </si>
  <si>
    <t>1.5</t>
  </si>
  <si>
    <t>3.2</t>
  </si>
  <si>
    <t>3.3</t>
  </si>
  <si>
    <t>7.2</t>
  </si>
  <si>
    <t>7.3</t>
  </si>
  <si>
    <t>7.4</t>
  </si>
  <si>
    <t>3.4</t>
  </si>
  <si>
    <t>3.5</t>
  </si>
  <si>
    <t>3.6</t>
  </si>
  <si>
    <t>11.2</t>
  </si>
  <si>
    <t>11.3</t>
  </si>
  <si>
    <t>9.1</t>
  </si>
  <si>
    <t>11.4</t>
  </si>
  <si>
    <t>11.5</t>
  </si>
  <si>
    <t>11.6</t>
  </si>
  <si>
    <t>11.7</t>
  </si>
  <si>
    <t>11.8</t>
  </si>
  <si>
    <t>11.9</t>
  </si>
  <si>
    <t>ESCAVACAO MANUAL DE VALA/CAVA EM MATERIAL DE 1ª CATEGORIA (A(AREIA,ARGILA OU PICARRA),ATE 1,50M DE PROFUNDIDADE,EXCLUSIVE ESCORAMENTO E ESGOTAMENTO</t>
  </si>
  <si>
    <t>ESCAVACAO MECANICA,PARA ACERTO DE TALUDES,EM MATERIAL DE 1ªCATEGORIA,UTILIZANDO ESCAVADEIRA HIDRAULICA DE 0,78M3</t>
  </si>
  <si>
    <t>ARRANCAMENTO DE MEIOS-FIOS,DE GRANITO OU CONCRETO,RETOS OU CURVOS,INCLUSIVE EMPILHAMENTO LATERAL DENTRO DO CANTEIRO DE SERVICO</t>
  </si>
  <si>
    <t>TUBO DE CONCRETO SIMPLES,CLASSE PS-1,CONFORME ABNT NBR 8890,PARA COLETOR DE AGUAS PLUVIAIS,COM DIAMETRO DE 300MM,ATERROE SOCA ATE A ALTURA DE GERATRIZ SUPERIOR DO TUBO,CONSIDERANDO O MATERIAL DA PROPRIA ESCAVACAO,INCLUSIVE FORNECIMENTO DOMATERIAL P/REJUNTAMENTO COM ARGAMASSA DE CIMENTO E AREIA,NOTRACO 1:4 E ACERTO DE FUNDO DE VALA.FORNECIMENTO E ASSENT.</t>
  </si>
  <si>
    <t>DUTO ANELAR FLEXIVEL,NA COR CINZA CONCRETO,SINGELO,DE POLIETILENO DE ALTA DENSIDADE(PEAD),PARA PROTECAO DE CONDUTORES ELETRICOS,COM DIAMETRO NOMINAL DE 1 1/4",SENDO O DIAMETRO INTERNO DE 31,0MM,COM FIO GUIA DE ACO E FORNECIDO COM 2 PLUGUES(TAMPOES) NAS EXTREMIDADES,LANCADO DIRETAMENTE NO SOLO,INCLUSIVE CONEXOES E KIT VEDACAO</t>
  </si>
  <si>
    <t>BANCO DE CONCRETO ARMADO,SEM ENCOSTO,MEDINDO APROXIMADAMENTE(200X50X50)CM</t>
  </si>
  <si>
    <t>CHAPISCO EM SUPERFICIE DE CONCRETO OU ALVENARIA,COM ARGAMASSA DE CIMENTO E AREIA,NO TRACO 1:3,COM 5MM DE ESPESSURA</t>
  </si>
  <si>
    <t>EMBOCO COM ARGAMASSA DE CIMENTO E AREIA,NO TRACO 1:1,5 COM 1,5CM DE ESPESSURA,INCLUSIVE CHAPISCO DE CIMENTO E AREIA,NO TRACO 1:3</t>
  </si>
  <si>
    <t>QUADRO DE DISTRIBUICAO DE ENERGIA PARA DISJUNTORES TERMO-MAGNETICOS UNIPOLARES,DE SOBREPOR,COM PORTA E BARRAMENTOS DE FASE,NEUTRO E TERRA,PARA INSTALACAO DE ATE 4 DISJUNTORES SEMDISPOSITIVO PARA CHAVE GERAL.FORNECIMENTO E COLOCACAO</t>
  </si>
  <si>
    <t>DISJUNTOR TERMOMAGNETICO,MONOPOLAR,DE 10 A 32A,3KA,MODELO DIN,TIPO C.FORNECIMENTO E COLOCACAO</t>
  </si>
  <si>
    <t>CABO DE COBRE FLEXIVEL COM ISOLAMENTO TERMOPLASTICO,COMPREENDENDO:PREPARO,CORTE E ENFIACAO EM ELETRODUTOS NA BITOLA DE 4MM2, 450/750V.FORNECIMENTO E COLOCACAO</t>
  </si>
  <si>
    <t>ARANDELA TIPO "MEIA-LUA",VIDRO ACETINADO,COR BRANCA,EXCLUSIVE LAMPADA.FORNECIMENTO E COLOCACAO</t>
  </si>
  <si>
    <t>12.1</t>
  </si>
  <si>
    <t>12.2</t>
  </si>
  <si>
    <t>13.7</t>
  </si>
  <si>
    <t>1.6</t>
  </si>
  <si>
    <t>5.1</t>
  </si>
  <si>
    <t>ADMINISTRAÇÃO LOCAL</t>
  </si>
  <si>
    <t>2.1</t>
  </si>
  <si>
    <t>9.0 - ESQUADRIAS / GUARDA CORPO</t>
  </si>
  <si>
    <t>14.2</t>
  </si>
  <si>
    <t>VALOR COM DESONERAÇÃO</t>
  </si>
  <si>
    <t>Obra: REQUALIFICAÇÃO URBANA DA PRAÇA SÃO JORGE</t>
  </si>
  <si>
    <t>Local:  SÃO JORGE  - NOVA FRIBURGO - RJ.</t>
  </si>
  <si>
    <t>GRELHA PARA CANALETA DE FERRO FUNDIDO,COM CAIXILHO,COM (30X100)CM,CONFORME ABNT NBR 10160.FORNECIMENTO E ASSENTAMENTO</t>
  </si>
  <si>
    <t>PAVIMENTACAO INTERTRAVADA DE LAJOTAS DE CONCRETO,PRE-FABRICADAS,COLORIDO,COM ESPESSURA DE 8CM,RESISTENCIA A COMPRESSAO DE 35MPA,CONFORME ABNT NBR 15953,EXCLUSIVE O PREPARO DO SUBLEITO E BASE</t>
  </si>
  <si>
    <t>m2</t>
  </si>
  <si>
    <t>7.5</t>
  </si>
  <si>
    <t>7.6</t>
  </si>
  <si>
    <t>12.3</t>
  </si>
  <si>
    <t>12.4</t>
  </si>
  <si>
    <t>12.5</t>
  </si>
  <si>
    <t>12.6</t>
  </si>
  <si>
    <t>12.7</t>
  </si>
  <si>
    <t>12.8</t>
  </si>
  <si>
    <t>12.9</t>
  </si>
  <si>
    <t>11.10</t>
  </si>
  <si>
    <t>11.11</t>
  </si>
  <si>
    <t>REVESTIMENTO DE PEDRA GRANITICA, SERRADA, TIPO MIRACEMA, MADEIRA, PADUANA, RACHINHA, SANTA ISABEL OU OUTRAS SIMILARES, *11,5 X  *23 CM, E=  *1,0 A *2,0 CM - FORNECIMENTO E COLOCAÇÃO</t>
  </si>
  <si>
    <t>7.7</t>
  </si>
  <si>
    <t>6.2</t>
  </si>
  <si>
    <t>1.7</t>
  </si>
  <si>
    <t>6.3</t>
  </si>
  <si>
    <t>6.4</t>
  </si>
  <si>
    <t>Comp 001</t>
  </si>
  <si>
    <t>Comp 002</t>
  </si>
  <si>
    <t>PROJETO EXECUTIVO ESTRUTURAL DE MURO DE CONTENÇÃO EM ALVENARIA ESTRUTURAL (INCLUSIVE FUNDAÇÕES) - COM DESONERAÇÃO</t>
  </si>
  <si>
    <t>M²</t>
  </si>
  <si>
    <t>1.8</t>
  </si>
  <si>
    <t>COMP 003</t>
  </si>
  <si>
    <t>4.1</t>
  </si>
  <si>
    <t>4.2</t>
  </si>
  <si>
    <t>ES 31.07.0500 (/)</t>
  </si>
  <si>
    <t>IP 49.05.0450 (/)</t>
  </si>
  <si>
    <t>RV 14.90.0109 (A)</t>
  </si>
  <si>
    <t>ES 32.07.0500 (/)</t>
  </si>
  <si>
    <t>Deck em madeira plástica PEAD (polietileno de alta densidade) 100% reciclável POLY RIO ou similar, perfil 100x30mm goivetado para encaixar os espaçadores para a fixação da forração modos que o parafuso não fique aparente e 50x25mm transversais para granzepe, os granzepes devem ser apoiados sobre uma base estrutural.  Fornecimento e instalação.</t>
  </si>
  <si>
    <t>IP 50.05.0450 (/)</t>
  </si>
  <si>
    <t>Luminária a led, LEDRJ-02, corpo em alumínio injetado/extrudado, para instalação em ponta de braço/núcleo, potência máxima de 55 W, fluxo mínimo 4000lm, temperatura de cor 4000/5500 K, IP 66, IK 08, resistente à UV, tensão de 100/240 V, eficiência mínima 90,6 lm/W, IRC maior ou igual à 70, temperatura de operação de -20/75° C. ESPECIFICAÇÃO: EM-RIOLUZ-094. Fornecimento</t>
  </si>
  <si>
    <t>RV 15.90.0109 (A)</t>
  </si>
  <si>
    <t>Revestimento em manta pré-fabricadas de alto impacto para piso de alta resistência, especial para academias e afins, composta de partículas de borracha especial SBR e grânulos coloridos de borracha EPDM, aglutinadas com poliuretano MDI, submetidas a 40t de compressão e laminadas com espessura constante de 6mm, dureza shore a 50 e densidade de 1000Kg/m3, colado com adesivo de poliuretano bi-componente a prova d'água.  Fornecimento e colocação.</t>
  </si>
  <si>
    <t>1.9</t>
  </si>
  <si>
    <t>4.3</t>
  </si>
  <si>
    <t>4.4</t>
  </si>
  <si>
    <t>4.5</t>
  </si>
  <si>
    <t>4.6</t>
  </si>
  <si>
    <t>I0- NOVEMBRO - 2022</t>
  </si>
  <si>
    <t>ALUGUEL CONTAINER PARA SANITARIO-VESTIARIO,MEDINDO 2,20M LARGURA,6,20M COMPRIMENTO E 2,50M ALTURA,CHAPAS ACO C/NERVURASTRAPEZOIDAIS,ISOLAMENTO TERMO-ACUSTICO FORRO,CHASSIS REFORCADO E PISO COMPENSADO NAVAL,INCL.INST.ELETRICAS E HIDRO-SANITARIAS,ACESSORIOS,2 VASOS SANITARIOS,1 LAVATORIO,1 MICTORIO E4 CHUVEIROS,EXCL.TRANSP.CARGA E DESCARGA</t>
  </si>
  <si>
    <t>TRANSPORTE DE CARGA DE QUALQUER NATUREZA,EXCLUSIVE AS DESPESAS DE CARGA E DESCARGA,TANTO DE ESPERA DO CAMINHAO COMO DO SERVENTE OU EQUIPAMENTO AUXILIAR,A VELOCIDADE MEDIA DE 50KM/H,EM CAMINHAO DE CARROCERIA FIXA A OLEO DIESEL,COM CAPACIDADEUTIL DE 7,5T</t>
  </si>
  <si>
    <t>CAIXA DE RALO ALVENARIA BLOCOS CONCRETO (20X20X40CM),PAREDESDE 0,20M DE ESP.,(0,30X0,90X0,90)M,P/AGUAS PLUVIAIS,SENDO PAREDES CHAPISCADAS E REVESTIDAS INTERNAMENTE C/ARGAMASSA,ENCHIMENTO BLOCOS E BASE EM CONCRETO SIMPLES FCK=10MPA E GRELHADE FERRO FUNDIDO CLASSE C-250 CONFORME ABNT NBR 10160,INCLUSIVE FORNECIMENTO DE TODOS OS MATERIAIS</t>
  </si>
  <si>
    <t>MEIO-FIO RETO DE CONCRETO SIMPLES FCK=15MPA,PRE-MOLDADO,TIPODER-RJ,MEDINDO 0,15M NA BASE E COM ALTURA DE 0,30M,REJUNTAMENTO COM ARGAMASSA DE CIMENTO E AREIA NO TRACO 1:3,5,COM FORNECIMENTO DE TODOS OS MATERIAIS,ESCAVACAO E REATERRO</t>
  </si>
  <si>
    <t>ESPECIES VEGETAIS COM ALTURA DE(0,40 A 2,00)M,TIPO BANANA DEMACACO,PITA AZUL,AGAVE,CROTON,INHAME BRANCO,CORDIA AMARELA,COQUEIRO DE VENUS,PAU D`AGUA,LIGUSTRO CHINES,BANANEIRA FLORIDA,BANANEIRA VERMELHA,MURTA,ESPIRRADEIRA,GUAIMBE,FILODENDROIMPERIAL,FILODENDRO,ARVORE DA FELICIDADE,AZALEIA BELGA,MARIAPRETA,IPE DE JARDIM OU SIMILAR.FORNECIMENTO</t>
  </si>
  <si>
    <t>ESPECIES VEGETAIS COM ALTURA DE (0,40 A 1,50)M,TIPO ARUNDINABAMBUSIFOLIA(ORQUIDEA BAMBU),JATROPHA PODAGRICA(BATATA DO INFERNO),STRELITZIA REGINAE(FLOR AVE DO PARAISO),HELICONIA ANGUSTA(FALSA AVE DO PARAISO)OU SIMILAR E CONSIDERANDO 8 MUDASPOR M2.FORNECIMENTO</t>
  </si>
  <si>
    <t>CONCRETO ARMADO,FCK=25MPA,INCLUINDO MATERIAIS PARA 1,00M3 DECONCRETO(IMPORTADO DE USINA)ADENSADO E COLOCADO,14,00M2 DEAREA MOLDADA,FORMAS E ESCORAMENTO CONFORME ITENS 11.004.0022E 11.004.0035,60KG DE ACO CA-50,INCLUSIVE MAO-DE-OBRA PARACORTE,DOBRAGEM,MONTAGEM E COLOCACAO NAS FORMAS</t>
  </si>
  <si>
    <t>ALVENARIA DE BLOCOS DE CONCRETO 20X20X40CM,ASSENTES COM ARGAMASSA DE CIMENTO E AREIA,NO TRACO 1:6,EM PAREDES DE 0,20M DEESPESSURA,DE SUPERFICIE CORRIDA,ATE 3,00M DE ALTURA E MEDIDA PELA AREA REAL</t>
  </si>
  <si>
    <t>LAMPADA LED,BULBO,PAR 38,16W,120/220V,BASE E-27.FORNECIMENTOE COLOCACAO</t>
  </si>
  <si>
    <t>PINTURA COM TINTA LATEX,CLASSIFICACAO STANDARD,CONFORME ABNTNBR 15079,PARA EXTERIOR,INCLUSIVE LIXAMENTOS,LIMPEZA,UMA DEMAO DE SELADOR ACRILICO E DUAS DEMAOS DE ACABAMENTO</t>
  </si>
  <si>
    <t>POSTE DE ACO,RETO,CONICO CONTINUO,ALTURA DE 3,50M,COM SAPATAE BASE(PADRAO RIO CIDADE CATETE).FORNECIMENTO</t>
  </si>
  <si>
    <t>PISO PODOTÁTIL DE ALERTA OU DIRECIONAL, DE BORRACHA, ASSENTADO SOBRE ARGAMASSA. AF_05/2020</t>
  </si>
  <si>
    <t>EXECUÇÃO DE PASSEIO (CALÇADA) OU PISO DE CONCRETO COM CONCRETO MOLDADO IN LOCO, FEITO EM OBRA, ACABAMENTO CONVENCIONAL, ESPESSURA 6 CM, ARMADO. AF_08/2022</t>
  </si>
  <si>
    <t>R01</t>
  </si>
  <si>
    <t>12.10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</si>
</sst>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R$&quot;* #,##0.00_);_(&quot;R$&quot;* \(#,##0.00\);_(&quot;R$&quot;* &quot;-&quot;??_);_(@_)"/>
    <numFmt numFmtId="167" formatCode="[$-409]h:mm\ AM/PM;@"/>
    <numFmt numFmtId="168" formatCode="_(* #,##0_);_(* \(#,##0\);_(* &quot;-&quot;??_);_(@_)"/>
    <numFmt numFmtId="169" formatCode="&quot;R$ &quot;#,##0.00"/>
    <numFmt numFmtId="170" formatCode="&quot; R$&quot;* #,##0.00\ ;&quot; R$&quot;* \(#,##0.00\);&quot; R$&quot;* \-#\ ;@\ "/>
    <numFmt numFmtId="175" formatCode="* #,##0.00\ ;* \(#,##0.00\);* \-#\ ;@\ "/>
    <numFmt numFmtId="176" formatCode="* #,##0.00\ ;\-* #,##0.00\ ;* \-#\ ;@\ 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Verdana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sz val="8"/>
      <color indexed="8"/>
      <name val="Calibri"/>
      <family val="2"/>
    </font>
    <font>
      <b/>
      <u/>
      <sz val="8"/>
      <name val="Calibri"/>
      <family val="2"/>
    </font>
    <font>
      <b/>
      <i/>
      <sz val="8"/>
      <name val="Calibri"/>
      <family val="2"/>
    </font>
    <font>
      <sz val="8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24" applyNumberFormat="0" applyAlignment="0" applyProtection="0"/>
    <xf numFmtId="0" fontId="11" fillId="22" borderId="25" applyNumberFormat="0" applyAlignment="0" applyProtection="0"/>
    <xf numFmtId="0" fontId="12" fillId="0" borderId="26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24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4" fillId="30" borderId="0" applyNumberFormat="0" applyBorder="0" applyAlignment="0" applyProtection="0"/>
    <xf numFmtId="166" fontId="4" fillId="0" borderId="0" applyFont="0" applyFill="0" applyBorder="0" applyAlignment="0" applyProtection="0"/>
    <xf numFmtId="0" fontId="15" fillId="31" borderId="0" applyNumberFormat="0" applyBorder="0" applyAlignment="0" applyProtection="0"/>
    <xf numFmtId="0" fontId="4" fillId="0" borderId="0"/>
    <xf numFmtId="0" fontId="7" fillId="0" borderId="0"/>
    <xf numFmtId="0" fontId="7" fillId="32" borderId="27" applyNumberFormat="0" applyFont="0" applyAlignment="0" applyProtection="0"/>
    <xf numFmtId="0" fontId="16" fillId="21" borderId="28" applyNumberFormat="0" applyAlignment="0" applyProtection="0"/>
    <xf numFmtId="165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2" applyNumberFormat="0" applyFill="0" applyAlignment="0" applyProtection="0"/>
    <xf numFmtId="9" fontId="4" fillId="0" borderId="0" applyFont="0" applyFill="0" applyBorder="0" applyAlignment="0" applyProtection="0"/>
    <xf numFmtId="167" fontId="25" fillId="0" borderId="1">
      <alignment horizontal="center" vertical="center"/>
    </xf>
    <xf numFmtId="0" fontId="6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6" fillId="0" borderId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0" borderId="0"/>
    <xf numFmtId="0" fontId="3" fillId="32" borderId="27" applyNumberFormat="0" applyFont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0" borderId="0"/>
    <xf numFmtId="0" fontId="3" fillId="32" borderId="27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6" fontId="4" fillId="0" borderId="0" applyFill="0" applyBorder="0" applyAlignment="0" applyProtection="0"/>
    <xf numFmtId="9" fontId="4" fillId="0" borderId="0" applyFill="0" applyBorder="0" applyAlignment="0" applyProtection="0"/>
    <xf numFmtId="0" fontId="2" fillId="0" borderId="0"/>
    <xf numFmtId="0" fontId="2" fillId="32" borderId="27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27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196">
    <xf numFmtId="0" fontId="0" fillId="0" borderId="0" xfId="0"/>
    <xf numFmtId="0" fontId="28" fillId="0" borderId="0" xfId="0" applyFont="1"/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vertical="center"/>
    </xf>
    <xf numFmtId="0" fontId="28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/>
    </xf>
    <xf numFmtId="175" fontId="28" fillId="0" borderId="0" xfId="0" applyNumberFormat="1" applyFont="1"/>
    <xf numFmtId="176" fontId="28" fillId="0" borderId="0" xfId="0" applyNumberFormat="1" applyFont="1"/>
    <xf numFmtId="165" fontId="28" fillId="0" borderId="0" xfId="38" applyFont="1" applyFill="1" applyBorder="1" applyAlignment="1" applyProtection="1"/>
    <xf numFmtId="0" fontId="28" fillId="0" borderId="40" xfId="0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165" fontId="28" fillId="0" borderId="36" xfId="38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165" fontId="28" fillId="0" borderId="0" xfId="38" applyFont="1" applyFill="1" applyBorder="1" applyAlignment="1" applyProtection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169" fontId="28" fillId="0" borderId="16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vertical="center" wrapText="1"/>
    </xf>
    <xf numFmtId="0" fontId="31" fillId="0" borderId="0" xfId="30" applyNumberFormat="1" applyFont="1" applyFill="1" applyBorder="1" applyAlignment="1" applyProtection="1">
      <alignment horizontal="center" vertical="center" wrapText="1"/>
    </xf>
    <xf numFmtId="166" fontId="28" fillId="0" borderId="16" xfId="32" applyFont="1" applyFill="1" applyBorder="1" applyAlignment="1" applyProtection="1">
      <alignment horizontal="center" vertical="center"/>
    </xf>
    <xf numFmtId="166" fontId="28" fillId="0" borderId="14" xfId="32" applyFont="1" applyFill="1" applyBorder="1" applyAlignment="1" applyProtection="1">
      <alignment horizontal="center" vertical="center"/>
    </xf>
    <xf numFmtId="10" fontId="33" fillId="0" borderId="40" xfId="0" applyNumberFormat="1" applyFont="1" applyBorder="1" applyAlignment="1">
      <alignment horizontal="center" vertical="center" wrapText="1"/>
    </xf>
    <xf numFmtId="10" fontId="33" fillId="0" borderId="41" xfId="0" applyNumberFormat="1" applyFont="1" applyBorder="1" applyAlignment="1">
      <alignment horizontal="center" vertical="center" wrapText="1"/>
    </xf>
    <xf numFmtId="10" fontId="29" fillId="0" borderId="41" xfId="0" applyNumberFormat="1" applyFont="1" applyBorder="1" applyAlignment="1">
      <alignment horizontal="center" vertical="center" wrapText="1"/>
    </xf>
    <xf numFmtId="166" fontId="29" fillId="0" borderId="36" xfId="32" applyFont="1" applyFill="1" applyBorder="1" applyAlignment="1" applyProtection="1">
      <alignment horizontal="center" vertical="center" wrapText="1"/>
    </xf>
    <xf numFmtId="10" fontId="33" fillId="0" borderId="44" xfId="0" applyNumberFormat="1" applyFont="1" applyBorder="1" applyAlignment="1">
      <alignment horizontal="center" vertical="center" wrapText="1"/>
    </xf>
    <xf numFmtId="10" fontId="33" fillId="0" borderId="0" xfId="0" applyNumberFormat="1" applyFont="1" applyAlignment="1">
      <alignment horizontal="center" vertical="center" wrapText="1"/>
    </xf>
    <xf numFmtId="10" fontId="33" fillId="0" borderId="0" xfId="0" applyNumberFormat="1" applyFont="1" applyAlignment="1">
      <alignment horizontal="left" vertical="center" wrapText="1"/>
    </xf>
    <xf numFmtId="10" fontId="33" fillId="0" borderId="0" xfId="0" applyNumberFormat="1" applyFont="1" applyAlignment="1">
      <alignment vertical="center" wrapText="1"/>
    </xf>
    <xf numFmtId="166" fontId="29" fillId="0" borderId="38" xfId="32" applyFont="1" applyFill="1" applyBorder="1" applyAlignment="1" applyProtection="1">
      <alignment horizontal="center" vertical="center" wrapText="1"/>
    </xf>
    <xf numFmtId="170" fontId="29" fillId="0" borderId="43" xfId="32" applyNumberFormat="1" applyFont="1" applyFill="1" applyBorder="1" applyAlignment="1" applyProtection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166" fontId="29" fillId="33" borderId="41" xfId="32" applyFont="1" applyFill="1" applyBorder="1" applyAlignment="1" applyProtection="1"/>
    <xf numFmtId="0" fontId="28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69" fontId="28" fillId="0" borderId="1" xfId="0" applyNumberFormat="1" applyFont="1" applyBorder="1" applyAlignment="1">
      <alignment horizontal="center" vertical="center" wrapText="1"/>
    </xf>
    <xf numFmtId="166" fontId="28" fillId="0" borderId="1" xfId="32" applyFont="1" applyFill="1" applyBorder="1" applyAlignment="1" applyProtection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169" fontId="28" fillId="0" borderId="6" xfId="0" applyNumberFormat="1" applyFont="1" applyBorder="1" applyAlignment="1">
      <alignment horizontal="center" vertical="center" wrapText="1"/>
    </xf>
    <xf numFmtId="166" fontId="28" fillId="0" borderId="6" xfId="32" applyFont="1" applyFill="1" applyBorder="1" applyAlignment="1" applyProtection="1">
      <alignment horizontal="center" vertical="center"/>
    </xf>
    <xf numFmtId="166" fontId="28" fillId="0" borderId="9" xfId="32" applyFont="1" applyFill="1" applyBorder="1" applyAlignment="1" applyProtection="1">
      <alignment horizontal="center" vertical="center"/>
    </xf>
    <xf numFmtId="166" fontId="28" fillId="0" borderId="10" xfId="32" applyFont="1" applyFill="1" applyBorder="1" applyAlignment="1" applyProtection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169" fontId="28" fillId="0" borderId="4" xfId="0" applyNumberFormat="1" applyFont="1" applyBorder="1" applyAlignment="1">
      <alignment horizontal="center" vertical="center" wrapText="1"/>
    </xf>
    <xf numFmtId="166" fontId="28" fillId="0" borderId="4" xfId="32" applyFont="1" applyFill="1" applyBorder="1" applyAlignment="1" applyProtection="1">
      <alignment horizontal="center" vertical="center"/>
    </xf>
    <xf numFmtId="166" fontId="28" fillId="0" borderId="11" xfId="32" applyFont="1" applyFill="1" applyBorder="1" applyAlignment="1" applyProtection="1">
      <alignment horizontal="center" vertical="center"/>
    </xf>
    <xf numFmtId="169" fontId="28" fillId="0" borderId="18" xfId="0" applyNumberFormat="1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166" fontId="34" fillId="0" borderId="1" xfId="32" applyFont="1" applyFill="1" applyBorder="1" applyAlignment="1" applyProtection="1">
      <alignment horizontal="center" vertical="center"/>
    </xf>
    <xf numFmtId="166" fontId="34" fillId="0" borderId="10" xfId="32" applyFont="1" applyFill="1" applyBorder="1" applyAlignment="1" applyProtection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left" vertical="center" wrapText="1"/>
    </xf>
    <xf numFmtId="166" fontId="28" fillId="0" borderId="34" xfId="32" applyFont="1" applyFill="1" applyBorder="1" applyAlignment="1" applyProtection="1">
      <alignment horizontal="center" vertical="center"/>
    </xf>
    <xf numFmtId="166" fontId="28" fillId="0" borderId="35" xfId="32" applyFont="1" applyFill="1" applyBorder="1" applyAlignment="1" applyProtection="1">
      <alignment horizontal="center" vertical="center"/>
    </xf>
    <xf numFmtId="0" fontId="28" fillId="0" borderId="0" xfId="0" applyFont="1"/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2" fontId="28" fillId="0" borderId="0" xfId="0" applyNumberFormat="1" applyFont="1" applyBorder="1" applyAlignment="1">
      <alignment horizontal="center" vertical="center" wrapText="1"/>
    </xf>
    <xf numFmtId="169" fontId="28" fillId="0" borderId="0" xfId="0" applyNumberFormat="1" applyFont="1" applyBorder="1" applyAlignment="1">
      <alignment horizontal="center" vertical="center" wrapText="1"/>
    </xf>
    <xf numFmtId="166" fontId="28" fillId="0" borderId="0" xfId="32" applyFont="1" applyFill="1" applyBorder="1" applyAlignment="1" applyProtection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 wrapText="1"/>
    </xf>
    <xf numFmtId="169" fontId="28" fillId="0" borderId="22" xfId="0" applyNumberFormat="1" applyFont="1" applyBorder="1" applyAlignment="1">
      <alignment horizontal="center" vertical="center" wrapText="1"/>
    </xf>
    <xf numFmtId="166" fontId="28" fillId="0" borderId="22" xfId="32" applyFont="1" applyFill="1" applyBorder="1" applyAlignment="1" applyProtection="1">
      <alignment horizontal="center" vertical="center"/>
    </xf>
    <xf numFmtId="166" fontId="28" fillId="0" borderId="23" xfId="32" applyFont="1" applyFill="1" applyBorder="1" applyAlignment="1" applyProtection="1">
      <alignment horizontal="center" vertical="center"/>
    </xf>
    <xf numFmtId="166" fontId="29" fillId="33" borderId="16" xfId="32" applyFont="1" applyFill="1" applyBorder="1" applyAlignment="1" applyProtection="1">
      <alignment horizontal="center" vertical="center" wrapText="1"/>
    </xf>
    <xf numFmtId="166" fontId="29" fillId="33" borderId="14" xfId="32" applyFont="1" applyFill="1" applyBorder="1" applyAlignment="1" applyProtection="1">
      <alignment horizontal="center" vertical="center" wrapText="1"/>
    </xf>
    <xf numFmtId="0" fontId="29" fillId="33" borderId="16" xfId="0" applyFont="1" applyFill="1" applyBorder="1" applyAlignment="1">
      <alignment horizontal="left" vertical="center"/>
    </xf>
    <xf numFmtId="166" fontId="29" fillId="33" borderId="16" xfId="32" applyFont="1" applyFill="1" applyBorder="1" applyAlignment="1" applyProtection="1">
      <alignment horizontal="center" vertical="center"/>
    </xf>
    <xf numFmtId="166" fontId="29" fillId="33" borderId="14" xfId="32" applyFont="1" applyFill="1" applyBorder="1" applyAlignment="1" applyProtection="1">
      <alignment horizontal="center" vertical="center"/>
    </xf>
    <xf numFmtId="166" fontId="29" fillId="33" borderId="22" xfId="32" applyFont="1" applyFill="1" applyBorder="1" applyAlignment="1" applyProtection="1">
      <alignment horizontal="center" vertical="center" wrapText="1"/>
    </xf>
    <xf numFmtId="166" fontId="29" fillId="33" borderId="23" xfId="32" applyFont="1" applyFill="1" applyBorder="1" applyAlignment="1" applyProtection="1">
      <alignment horizontal="center" vertical="center" wrapText="1"/>
    </xf>
    <xf numFmtId="169" fontId="24" fillId="0" borderId="1" xfId="0" applyNumberFormat="1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169" fontId="24" fillId="0" borderId="34" xfId="0" applyNumberFormat="1" applyFont="1" applyBorder="1" applyAlignment="1">
      <alignment horizontal="center" vertical="center" wrapText="1"/>
    </xf>
    <xf numFmtId="10" fontId="29" fillId="0" borderId="36" xfId="0" applyNumberFormat="1" applyFont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right" vertical="center" wrapText="1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left" vertical="center" wrapText="1"/>
    </xf>
    <xf numFmtId="0" fontId="29" fillId="33" borderId="16" xfId="0" applyFont="1" applyFill="1" applyBorder="1" applyAlignment="1">
      <alignment horizontal="left" vertical="center" wrapText="1"/>
    </xf>
    <xf numFmtId="0" fontId="29" fillId="33" borderId="16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9" fillId="33" borderId="17" xfId="0" applyFont="1" applyFill="1" applyBorder="1" applyAlignment="1">
      <alignment horizontal="left" vertical="center"/>
    </xf>
    <xf numFmtId="0" fontId="29" fillId="33" borderId="16" xfId="0" applyFont="1" applyFill="1" applyBorder="1" applyAlignment="1">
      <alignment horizontal="left" vertical="center"/>
    </xf>
    <xf numFmtId="0" fontId="33" fillId="0" borderId="45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49" fontId="29" fillId="0" borderId="0" xfId="0" applyNumberFormat="1" applyFont="1" applyAlignment="1">
      <alignment horizontal="justify" vertical="top"/>
    </xf>
    <xf numFmtId="49" fontId="28" fillId="0" borderId="2" xfId="0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49" fontId="28" fillId="0" borderId="6" xfId="38" applyNumberFormat="1" applyFont="1" applyFill="1" applyBorder="1" applyAlignment="1" applyProtection="1">
      <alignment horizontal="center" vertical="center" wrapText="1"/>
    </xf>
    <xf numFmtId="49" fontId="28" fillId="0" borderId="4" xfId="38" applyNumberFormat="1" applyFont="1" applyFill="1" applyBorder="1" applyAlignment="1" applyProtection="1">
      <alignment horizontal="center" vertical="center" wrapText="1"/>
    </xf>
    <xf numFmtId="49" fontId="29" fillId="0" borderId="0" xfId="0" applyNumberFormat="1" applyFont="1" applyAlignment="1">
      <alignment horizontal="justify" vertical="top" wrapText="1"/>
    </xf>
    <xf numFmtId="49" fontId="28" fillId="0" borderId="9" xfId="38" applyNumberFormat="1" applyFont="1" applyFill="1" applyBorder="1" applyAlignment="1" applyProtection="1">
      <alignment horizontal="center" vertical="center" wrapText="1"/>
    </xf>
    <xf numFmtId="49" fontId="28" fillId="0" borderId="11" xfId="38" applyNumberFormat="1" applyFont="1" applyFill="1" applyBorder="1" applyAlignment="1" applyProtection="1">
      <alignment horizontal="center" vertical="center" wrapText="1"/>
    </xf>
    <xf numFmtId="0" fontId="30" fillId="0" borderId="42" xfId="0" applyFont="1" applyBorder="1" applyAlignment="1">
      <alignment horizontal="right" vertical="center" indent="1"/>
    </xf>
    <xf numFmtId="49" fontId="29" fillId="0" borderId="39" xfId="0" applyNumberFormat="1" applyFont="1" applyBorder="1" applyAlignment="1">
      <alignment horizontal="justify" vertical="top" wrapText="1"/>
    </xf>
    <xf numFmtId="0" fontId="28" fillId="0" borderId="36" xfId="0" applyFont="1" applyBorder="1" applyAlignment="1">
      <alignment horizontal="right" vertical="center" indent="1"/>
    </xf>
    <xf numFmtId="49" fontId="29" fillId="0" borderId="42" xfId="0" applyNumberFormat="1" applyFont="1" applyBorder="1" applyAlignment="1">
      <alignment horizontal="justify" vertical="top" wrapText="1"/>
    </xf>
    <xf numFmtId="49" fontId="29" fillId="0" borderId="36" xfId="0" applyNumberFormat="1" applyFont="1" applyBorder="1" applyAlignment="1">
      <alignment horizontal="center" vertical="center"/>
    </xf>
    <xf numFmtId="0" fontId="30" fillId="0" borderId="39" xfId="0" applyFont="1" applyBorder="1" applyAlignment="1">
      <alignment horizontal="right" vertical="center" indent="1"/>
    </xf>
    <xf numFmtId="49" fontId="32" fillId="0" borderId="42" xfId="0" applyNumberFormat="1" applyFont="1" applyBorder="1" applyAlignment="1">
      <alignment horizontal="justify" vertical="top"/>
    </xf>
    <xf numFmtId="49" fontId="29" fillId="0" borderId="36" xfId="0" applyNumberFormat="1" applyFont="1" applyBorder="1" applyAlignment="1">
      <alignment horizontal="justify" vertical="top" wrapText="1"/>
    </xf>
    <xf numFmtId="0" fontId="30" fillId="0" borderId="38" xfId="0" applyFont="1" applyBorder="1" applyAlignment="1">
      <alignment horizontal="right" vertical="center" indent="1"/>
    </xf>
    <xf numFmtId="49" fontId="29" fillId="0" borderId="45" xfId="0" applyNumberFormat="1" applyFont="1" applyBorder="1" applyAlignment="1">
      <alignment horizontal="justify" vertical="top" wrapText="1"/>
    </xf>
    <xf numFmtId="49" fontId="29" fillId="0" borderId="46" xfId="0" applyNumberFormat="1" applyFont="1" applyBorder="1" applyAlignment="1">
      <alignment horizontal="justify" vertical="top" wrapText="1"/>
    </xf>
    <xf numFmtId="49" fontId="29" fillId="0" borderId="47" xfId="0" applyNumberFormat="1" applyFont="1" applyBorder="1" applyAlignment="1">
      <alignment horizontal="justify" vertical="top" wrapText="1"/>
    </xf>
    <xf numFmtId="49" fontId="29" fillId="0" borderId="49" xfId="0" applyNumberFormat="1" applyFont="1" applyBorder="1" applyAlignment="1">
      <alignment horizontal="justify" vertical="top" wrapText="1"/>
    </xf>
    <xf numFmtId="49" fontId="29" fillId="0" borderId="22" xfId="0" applyNumberFormat="1" applyFont="1" applyBorder="1" applyAlignment="1">
      <alignment horizontal="justify" vertical="top" wrapText="1"/>
    </xf>
    <xf numFmtId="49" fontId="29" fillId="0" borderId="23" xfId="0" applyNumberFormat="1" applyFont="1" applyBorder="1" applyAlignment="1">
      <alignment horizontal="justify" vertical="top" wrapText="1"/>
    </xf>
    <xf numFmtId="166" fontId="28" fillId="0" borderId="39" xfId="32" applyFont="1" applyFill="1" applyBorder="1" applyAlignment="1" applyProtection="1">
      <alignment horizontal="center"/>
    </xf>
    <xf numFmtId="0" fontId="28" fillId="0" borderId="39" xfId="0" applyFont="1" applyBorder="1" applyAlignment="1">
      <alignment horizontal="center" vertical="center"/>
    </xf>
    <xf numFmtId="0" fontId="29" fillId="33" borderId="53" xfId="0" applyFont="1" applyFill="1" applyBorder="1" applyAlignment="1">
      <alignment horizontal="left" vertical="center" wrapText="1"/>
    </xf>
    <xf numFmtId="0" fontId="29" fillId="33" borderId="54" xfId="0" applyFont="1" applyFill="1" applyBorder="1" applyAlignment="1">
      <alignment horizontal="left" vertical="center" wrapText="1"/>
    </xf>
    <xf numFmtId="0" fontId="29" fillId="33" borderId="49" xfId="0" applyFont="1" applyFill="1" applyBorder="1" applyAlignment="1">
      <alignment horizontal="center" vertical="center"/>
    </xf>
    <xf numFmtId="0" fontId="29" fillId="33" borderId="22" xfId="0" applyFont="1" applyFill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33" borderId="36" xfId="0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right" vertical="center" wrapText="1" indent="1"/>
    </xf>
    <xf numFmtId="0" fontId="29" fillId="33" borderId="16" xfId="0" applyFont="1" applyFill="1" applyBorder="1" applyAlignment="1">
      <alignment horizontal="right" vertical="center" wrapText="1" indent="1"/>
    </xf>
    <xf numFmtId="10" fontId="29" fillId="0" borderId="36" xfId="0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horizontal="right" vertical="center" wrapText="1" indent="1"/>
    </xf>
    <xf numFmtId="49" fontId="28" fillId="0" borderId="40" xfId="0" applyNumberFormat="1" applyFont="1" applyBorder="1" applyAlignment="1">
      <alignment horizontal="left" vertical="center" wrapText="1" indent="1"/>
    </xf>
    <xf numFmtId="49" fontId="28" fillId="0" borderId="41" xfId="0" applyNumberFormat="1" applyFont="1" applyBorder="1" applyAlignment="1">
      <alignment horizontal="left" vertical="center" wrapText="1" indent="1"/>
    </xf>
    <xf numFmtId="49" fontId="28" fillId="0" borderId="37" xfId="0" applyNumberFormat="1" applyFont="1" applyBorder="1" applyAlignment="1">
      <alignment horizontal="left" vertical="center" wrapText="1" indent="1"/>
    </xf>
    <xf numFmtId="49" fontId="28" fillId="34" borderId="19" xfId="0" applyNumberFormat="1" applyFont="1" applyFill="1" applyBorder="1" applyAlignment="1" applyProtection="1">
      <alignment horizontal="center" vertical="top" wrapText="1"/>
      <protection locked="0"/>
    </xf>
    <xf numFmtId="49" fontId="28" fillId="34" borderId="15" xfId="0" applyNumberFormat="1" applyFont="1" applyFill="1" applyBorder="1" applyAlignment="1" applyProtection="1">
      <alignment horizontal="center" vertical="top" wrapText="1"/>
      <protection locked="0"/>
    </xf>
    <xf numFmtId="49" fontId="28" fillId="34" borderId="15" xfId="0" applyNumberFormat="1" applyFont="1" applyFill="1" applyBorder="1" applyAlignment="1" applyProtection="1">
      <alignment horizontal="center" vertical="top" wrapText="1"/>
      <protection locked="0"/>
    </xf>
    <xf numFmtId="0" fontId="28" fillId="34" borderId="15" xfId="0" applyFont="1" applyFill="1" applyBorder="1" applyAlignment="1" applyProtection="1">
      <alignment horizontal="center" vertical="top" wrapText="1"/>
      <protection locked="0"/>
    </xf>
    <xf numFmtId="0" fontId="28" fillId="34" borderId="12" xfId="0" applyFont="1" applyFill="1" applyBorder="1" applyAlignment="1" applyProtection="1">
      <alignment horizontal="center" vertical="top" wrapText="1"/>
      <protection locked="0"/>
    </xf>
    <xf numFmtId="49" fontId="30" fillId="34" borderId="20" xfId="0" applyNumberFormat="1" applyFont="1" applyFill="1" applyBorder="1" applyAlignment="1" applyProtection="1">
      <alignment horizontal="left" vertical="center" wrapText="1" indent="7"/>
      <protection locked="0"/>
    </xf>
    <xf numFmtId="49" fontId="30" fillId="34" borderId="0" xfId="0" applyNumberFormat="1" applyFont="1" applyFill="1" applyAlignment="1" applyProtection="1">
      <alignment horizontal="left" vertical="center" wrapText="1" indent="7"/>
      <protection locked="0"/>
    </xf>
    <xf numFmtId="49" fontId="30" fillId="34" borderId="7" xfId="0" applyNumberFormat="1" applyFont="1" applyFill="1" applyBorder="1" applyAlignment="1" applyProtection="1">
      <alignment horizontal="left" vertical="center" wrapText="1" indent="7"/>
      <protection locked="0"/>
    </xf>
    <xf numFmtId="0" fontId="29" fillId="34" borderId="20" xfId="0" applyFont="1" applyFill="1" applyBorder="1" applyAlignment="1" applyProtection="1">
      <alignment horizontal="left" vertical="center" wrapText="1" indent="7"/>
      <protection locked="0"/>
    </xf>
    <xf numFmtId="0" fontId="29" fillId="34" borderId="0" xfId="0" applyFont="1" applyFill="1" applyAlignment="1" applyProtection="1">
      <alignment horizontal="left" vertical="center" wrapText="1" indent="7"/>
      <protection locked="0"/>
    </xf>
    <xf numFmtId="0" fontId="29" fillId="34" borderId="7" xfId="0" applyFont="1" applyFill="1" applyBorder="1" applyAlignment="1" applyProtection="1">
      <alignment horizontal="left" vertical="center" wrapText="1" indent="7"/>
      <protection locked="0"/>
    </xf>
    <xf numFmtId="49" fontId="28" fillId="34" borderId="20" xfId="0" applyNumberFormat="1" applyFont="1" applyFill="1" applyBorder="1" applyAlignment="1" applyProtection="1">
      <alignment horizontal="left" vertical="center" wrapText="1" indent="7"/>
      <protection locked="0"/>
    </xf>
    <xf numFmtId="49" fontId="28" fillId="34" borderId="0" xfId="0" applyNumberFormat="1" applyFont="1" applyFill="1" applyAlignment="1" applyProtection="1">
      <alignment horizontal="left" vertical="center" wrapText="1" indent="7"/>
      <protection locked="0"/>
    </xf>
    <xf numFmtId="49" fontId="28" fillId="34" borderId="7" xfId="0" applyNumberFormat="1" applyFont="1" applyFill="1" applyBorder="1" applyAlignment="1" applyProtection="1">
      <alignment horizontal="left" vertical="center" wrapText="1" indent="7"/>
      <protection locked="0"/>
    </xf>
    <xf numFmtId="49" fontId="28" fillId="34" borderId="21" xfId="0" quotePrefix="1" applyNumberFormat="1" applyFont="1" applyFill="1" applyBorder="1" applyAlignment="1" applyProtection="1">
      <alignment horizontal="left" vertical="center" wrapText="1" indent="7"/>
      <protection locked="0"/>
    </xf>
    <xf numFmtId="49" fontId="28" fillId="34" borderId="13" xfId="0" applyNumberFormat="1" applyFont="1" applyFill="1" applyBorder="1" applyAlignment="1" applyProtection="1">
      <alignment horizontal="left" vertical="center" wrapText="1" indent="7"/>
      <protection locked="0"/>
    </xf>
    <xf numFmtId="49" fontId="28" fillId="34" borderId="8" xfId="0" applyNumberFormat="1" applyFont="1" applyFill="1" applyBorder="1" applyAlignment="1" applyProtection="1">
      <alignment horizontal="left" vertical="center" wrapText="1" indent="7"/>
      <protection locked="0"/>
    </xf>
    <xf numFmtId="10" fontId="29" fillId="34" borderId="4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6" xfId="0" applyNumberFormat="1" applyFont="1" applyFill="1" applyBorder="1" applyAlignment="1" applyProtection="1">
      <alignment horizontal="center" vertical="center" wrapText="1"/>
    </xf>
    <xf numFmtId="2" fontId="28" fillId="0" borderId="1" xfId="0" applyNumberFormat="1" applyFont="1" applyFill="1" applyBorder="1" applyAlignment="1" applyProtection="1">
      <alignment horizontal="center" vertical="center" wrapText="1"/>
    </xf>
    <xf numFmtId="2" fontId="28" fillId="0" borderId="16" xfId="0" applyNumberFormat="1" applyFont="1" applyFill="1" applyBorder="1" applyAlignment="1" applyProtection="1">
      <alignment horizontal="center" vertical="center" wrapText="1"/>
    </xf>
    <xf numFmtId="2" fontId="28" fillId="0" borderId="18" xfId="0" applyNumberFormat="1" applyFont="1" applyFill="1" applyBorder="1" applyAlignment="1" applyProtection="1">
      <alignment horizontal="center" vertical="center" wrapText="1"/>
    </xf>
    <xf numFmtId="2" fontId="28" fillId="0" borderId="4" xfId="0" applyNumberFormat="1" applyFont="1" applyFill="1" applyBorder="1" applyAlignment="1" applyProtection="1">
      <alignment horizontal="center" vertical="center" wrapText="1"/>
    </xf>
    <xf numFmtId="2" fontId="28" fillId="0" borderId="22" xfId="0" applyNumberFormat="1" applyFont="1" applyFill="1" applyBorder="1" applyAlignment="1" applyProtection="1">
      <alignment horizontal="center" vertical="center" wrapText="1"/>
    </xf>
    <xf numFmtId="2" fontId="34" fillId="0" borderId="1" xfId="0" applyNumberFormat="1" applyFont="1" applyFill="1" applyBorder="1" applyAlignment="1" applyProtection="1">
      <alignment horizontal="center" vertical="center" wrapText="1"/>
    </xf>
    <xf numFmtId="2" fontId="28" fillId="0" borderId="34" xfId="0" applyNumberFormat="1" applyFont="1" applyFill="1" applyBorder="1" applyAlignment="1" applyProtection="1">
      <alignment horizontal="center" vertical="center" wrapText="1"/>
    </xf>
    <xf numFmtId="169" fontId="28" fillId="34" borderId="6" xfId="0" applyNumberFormat="1" applyFont="1" applyFill="1" applyBorder="1" applyAlignment="1" applyProtection="1">
      <alignment horizontal="center" vertical="center" wrapText="1"/>
      <protection locked="0"/>
    </xf>
    <xf numFmtId="169" fontId="28" fillId="34" borderId="1" xfId="0" applyNumberFormat="1" applyFont="1" applyFill="1" applyBorder="1" applyAlignment="1" applyProtection="1">
      <alignment horizontal="center" vertical="center" wrapText="1"/>
      <protection locked="0"/>
    </xf>
    <xf numFmtId="169" fontId="28" fillId="34" borderId="16" xfId="0" applyNumberFormat="1" applyFont="1" applyFill="1" applyBorder="1" applyAlignment="1" applyProtection="1">
      <alignment horizontal="center" vertical="center" wrapText="1"/>
      <protection locked="0"/>
    </xf>
    <xf numFmtId="169" fontId="28" fillId="34" borderId="18" xfId="0" applyNumberFormat="1" applyFont="1" applyFill="1" applyBorder="1" applyAlignment="1" applyProtection="1">
      <alignment horizontal="center" vertical="center" wrapText="1"/>
      <protection locked="0"/>
    </xf>
    <xf numFmtId="169" fontId="28" fillId="34" borderId="4" xfId="0" applyNumberFormat="1" applyFont="1" applyFill="1" applyBorder="1" applyAlignment="1" applyProtection="1">
      <alignment horizontal="center" vertical="center" wrapText="1"/>
      <protection locked="0"/>
    </xf>
    <xf numFmtId="169" fontId="28" fillId="34" borderId="22" xfId="0" applyNumberFormat="1" applyFont="1" applyFill="1" applyBorder="1" applyAlignment="1" applyProtection="1">
      <alignment horizontal="center" vertical="center" wrapText="1"/>
      <protection locked="0"/>
    </xf>
    <xf numFmtId="169" fontId="24" fillId="34" borderId="1" xfId="0" applyNumberFormat="1" applyFont="1" applyFill="1" applyBorder="1" applyAlignment="1" applyProtection="1">
      <alignment horizontal="center" vertical="center" wrapText="1"/>
      <protection locked="0"/>
    </xf>
    <xf numFmtId="169" fontId="24" fillId="34" borderId="34" xfId="0" applyNumberFormat="1" applyFont="1" applyFill="1" applyBorder="1" applyAlignment="1" applyProtection="1">
      <alignment horizontal="center" vertical="center" wrapText="1"/>
      <protection locked="0"/>
    </xf>
  </cellXfs>
  <cellStyles count="142">
    <cellStyle name="20% - Ênfase1" xfId="1" builtinId="30" customBuiltin="1"/>
    <cellStyle name="20% - Ênfase1 2" xfId="70"/>
    <cellStyle name="20% - Ênfase1 3" xfId="95"/>
    <cellStyle name="20% - Ênfase1 4" xfId="116"/>
    <cellStyle name="20% - Ênfase1 5" xfId="130"/>
    <cellStyle name="20% - Ênfase2" xfId="2" builtinId="34" customBuiltin="1"/>
    <cellStyle name="20% - Ênfase2 2" xfId="71"/>
    <cellStyle name="20% - Ênfase2 3" xfId="94"/>
    <cellStyle name="20% - Ênfase2 4" xfId="118"/>
    <cellStyle name="20% - Ênfase2 5" xfId="132"/>
    <cellStyle name="20% - Ênfase3" xfId="3" builtinId="38" customBuiltin="1"/>
    <cellStyle name="20% - Ênfase3 2" xfId="72"/>
    <cellStyle name="20% - Ênfase3 3" xfId="93"/>
    <cellStyle name="20% - Ênfase3 4" xfId="120"/>
    <cellStyle name="20% - Ênfase3 5" xfId="134"/>
    <cellStyle name="20% - Ênfase4" xfId="4" builtinId="42" customBuiltin="1"/>
    <cellStyle name="20% - Ênfase4 2" xfId="73"/>
    <cellStyle name="20% - Ênfase4 3" xfId="92"/>
    <cellStyle name="20% - Ênfase4 4" xfId="122"/>
    <cellStyle name="20% - Ênfase4 5" xfId="136"/>
    <cellStyle name="20% - Ênfase5" xfId="5" builtinId="46" customBuiltin="1"/>
    <cellStyle name="20% - Ênfase5 2" xfId="74"/>
    <cellStyle name="20% - Ênfase5 3" xfId="91"/>
    <cellStyle name="20% - Ênfase5 4" xfId="124"/>
    <cellStyle name="20% - Ênfase5 5" xfId="138"/>
    <cellStyle name="20% - Ênfase6" xfId="6" builtinId="50" customBuiltin="1"/>
    <cellStyle name="20% - Ênfase6 2" xfId="75"/>
    <cellStyle name="20% - Ênfase6 3" xfId="90"/>
    <cellStyle name="20% - Ênfase6 4" xfId="126"/>
    <cellStyle name="20% - Ênfase6 5" xfId="140"/>
    <cellStyle name="40% - Ênfase1" xfId="7" builtinId="31" customBuiltin="1"/>
    <cellStyle name="40% - Ênfase1 2" xfId="76"/>
    <cellStyle name="40% - Ênfase1 3" xfId="89"/>
    <cellStyle name="40% - Ênfase1 4" xfId="117"/>
    <cellStyle name="40% - Ênfase1 5" xfId="131"/>
    <cellStyle name="40% - Ênfase2" xfId="8" builtinId="35" customBuiltin="1"/>
    <cellStyle name="40% - Ênfase2 2" xfId="77"/>
    <cellStyle name="40% - Ênfase2 3" xfId="88"/>
    <cellStyle name="40% - Ênfase2 4" xfId="119"/>
    <cellStyle name="40% - Ênfase2 5" xfId="133"/>
    <cellStyle name="40% - Ênfase3" xfId="9" builtinId="39" customBuiltin="1"/>
    <cellStyle name="40% - Ênfase3 2" xfId="78"/>
    <cellStyle name="40% - Ênfase3 3" xfId="87"/>
    <cellStyle name="40% - Ênfase3 4" xfId="121"/>
    <cellStyle name="40% - Ênfase3 5" xfId="135"/>
    <cellStyle name="40% - Ênfase4" xfId="10" builtinId="43" customBuiltin="1"/>
    <cellStyle name="40% - Ênfase4 2" xfId="79"/>
    <cellStyle name="40% - Ênfase4 3" xfId="86"/>
    <cellStyle name="40% - Ênfase4 4" xfId="123"/>
    <cellStyle name="40% - Ênfase4 5" xfId="137"/>
    <cellStyle name="40% - Ênfase5" xfId="11" builtinId="47" customBuiltin="1"/>
    <cellStyle name="40% - Ênfase5 2" xfId="80"/>
    <cellStyle name="40% - Ênfase5 3" xfId="85"/>
    <cellStyle name="40% - Ênfase5 4" xfId="125"/>
    <cellStyle name="40% - Ênfase5 5" xfId="139"/>
    <cellStyle name="40% - Ênfase6" xfId="12" builtinId="51" customBuiltin="1"/>
    <cellStyle name="40% - Ênfase6 2" xfId="81"/>
    <cellStyle name="40% - Ênfase6 3" xfId="82"/>
    <cellStyle name="40% - Ênfase6 4" xfId="127"/>
    <cellStyle name="40% - Ênfase6 5" xfId="14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stilo 1" xfId="48"/>
    <cellStyle name="Hyperlink" xfId="30" builtinId="8"/>
    <cellStyle name="Hyperlink 2" xfId="49"/>
    <cellStyle name="Incorreto" xfId="31" builtinId="27" customBuiltin="1"/>
    <cellStyle name="Moeda" xfId="32" builtinId="4"/>
    <cellStyle name="Moeda 2" xfId="50"/>
    <cellStyle name="Moeda 2 2 2" xfId="51"/>
    <cellStyle name="Moeda 3" xfId="52"/>
    <cellStyle name="Moeda 3 3" xfId="53"/>
    <cellStyle name="Moeda 4" xfId="108"/>
    <cellStyle name="Moeda 5" xfId="112"/>
    <cellStyle name="Neutra" xfId="33" builtinId="28" customBuiltin="1"/>
    <cellStyle name="Normal" xfId="0" builtinId="0"/>
    <cellStyle name="Normal 10" xfId="54"/>
    <cellStyle name="Normal 11" xfId="55"/>
    <cellStyle name="Normal 2" xfId="34"/>
    <cellStyle name="Normal 2 2" xfId="56"/>
    <cellStyle name="Normal 2 2 2" xfId="109"/>
    <cellStyle name="Normal 2_ORÇAMENTO" xfId="98"/>
    <cellStyle name="Normal 3" xfId="35"/>
    <cellStyle name="Normal 3 2" xfId="83"/>
    <cellStyle name="Normal 3 3" xfId="96"/>
    <cellStyle name="Normal 3 3 2" xfId="57"/>
    <cellStyle name="Normal 4" xfId="110"/>
    <cellStyle name="Normal 5" xfId="111"/>
    <cellStyle name="Normal 6" xfId="114"/>
    <cellStyle name="Normal 7" xfId="128"/>
    <cellStyle name="Nota 2" xfId="36"/>
    <cellStyle name="Nota 2 2" xfId="84"/>
    <cellStyle name="Nota 2 3" xfId="97"/>
    <cellStyle name="Nota 3" xfId="115"/>
    <cellStyle name="Nota 4" xfId="129"/>
    <cellStyle name="Porcentagem 2" xfId="47"/>
    <cellStyle name="Porcentagem 2 10" xfId="99"/>
    <cellStyle name="Porcentagem 2 2" xfId="58"/>
    <cellStyle name="Porcentagem 2 2 2" xfId="59"/>
    <cellStyle name="Porcentagem 2 2 3" xfId="107"/>
    <cellStyle name="Porcentagem 2 2 4" xfId="113"/>
    <cellStyle name="Porcentagem 2 3" xfId="100"/>
    <cellStyle name="Porcentagem 2 4" xfId="101"/>
    <cellStyle name="Porcentagem 2 5" xfId="102"/>
    <cellStyle name="Porcentagem 2 6" xfId="103"/>
    <cellStyle name="Porcentagem 2 7" xfId="104"/>
    <cellStyle name="Porcentagem 2 8" xfId="105"/>
    <cellStyle name="Porcentagem 2 9" xfId="106"/>
    <cellStyle name="Porcentagem 3" xfId="60"/>
    <cellStyle name="Porcentagem 3 2" xfId="61"/>
    <cellStyle name="Saída" xfId="37" builtinId="21" customBuiltin="1"/>
    <cellStyle name="Separador de milhares" xfId="38" builtinId="3"/>
    <cellStyle name="Separador de milhares 2" xfId="62"/>
    <cellStyle name="Separador de milhares 2 2" xfId="63"/>
    <cellStyle name="Separador de milhares 3" xfId="64"/>
    <cellStyle name="Separador de milhares 4" xfId="65"/>
    <cellStyle name="Separador de milhares 4 2" xfId="66"/>
    <cellStyle name="Texto de Aviso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ítulo 4" xfId="45" builtinId="19" customBuiltin="1"/>
    <cellStyle name="Total" xfId="46" builtinId="25" customBuiltin="1"/>
    <cellStyle name="Vírgula 2" xfId="67"/>
    <cellStyle name="Vírgula 2 2" xfId="68"/>
    <cellStyle name="Vírgula 2_PC com exigências da caixa GRAVAR" xfId="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dosEmopmo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Emopmod"/>
      <sheetName val="PLANILHA ATUALIZADA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21"/>
  <sheetViews>
    <sheetView tabSelected="1" workbookViewId="0">
      <selection sqref="A1:F1"/>
    </sheetView>
  </sheetViews>
  <sheetFormatPr defaultRowHeight="11.25" customHeight="1"/>
  <cols>
    <col min="1" max="1" width="6.5703125" style="20" bestFit="1" customWidth="1"/>
    <col min="2" max="2" width="11.7109375" style="20" customWidth="1"/>
    <col min="3" max="3" width="12.5703125" style="21" customWidth="1"/>
    <col min="4" max="4" width="70.85546875" style="22" customWidth="1"/>
    <col min="5" max="5" width="6.5703125" style="20" customWidth="1"/>
    <col min="6" max="6" width="7.140625" style="15" bestFit="1" customWidth="1"/>
    <col min="7" max="7" width="11.140625" style="15" customWidth="1"/>
    <col min="8" max="8" width="13.28515625" style="15" customWidth="1"/>
    <col min="9" max="9" width="15" style="15" customWidth="1"/>
    <col min="10" max="10" width="14.85546875" style="23" customWidth="1"/>
    <col min="11" max="11" width="12.7109375" style="1" bestFit="1" customWidth="1"/>
    <col min="12" max="12" width="13.7109375" style="1" bestFit="1" customWidth="1"/>
    <col min="13" max="13" width="9" style="1" bestFit="1" customWidth="1"/>
    <col min="14" max="14" width="11.140625" style="1" bestFit="1" customWidth="1"/>
    <col min="15" max="17" width="9.140625" style="1"/>
    <col min="18" max="18" width="8.28515625" style="1" bestFit="1" customWidth="1"/>
    <col min="19" max="256" width="9.140625" style="1"/>
    <col min="257" max="257" width="6.5703125" style="1" bestFit="1" customWidth="1"/>
    <col min="258" max="258" width="11.7109375" style="1" customWidth="1"/>
    <col min="259" max="259" width="12.5703125" style="1" customWidth="1"/>
    <col min="260" max="260" width="70.85546875" style="1" customWidth="1"/>
    <col min="261" max="261" width="5.7109375" style="1" bestFit="1" customWidth="1"/>
    <col min="262" max="262" width="7.140625" style="1" bestFit="1" customWidth="1"/>
    <col min="263" max="263" width="11.140625" style="1" customWidth="1"/>
    <col min="264" max="264" width="13.28515625" style="1" customWidth="1"/>
    <col min="265" max="265" width="15" style="1" customWidth="1"/>
    <col min="266" max="266" width="14.85546875" style="1" customWidth="1"/>
    <col min="267" max="267" width="12.7109375" style="1" bestFit="1" customWidth="1"/>
    <col min="268" max="268" width="13.7109375" style="1" bestFit="1" customWidth="1"/>
    <col min="269" max="269" width="9" style="1" bestFit="1" customWidth="1"/>
    <col min="270" max="270" width="11.140625" style="1" bestFit="1" customWidth="1"/>
    <col min="271" max="273" width="9.140625" style="1"/>
    <col min="274" max="274" width="8.28515625" style="1" bestFit="1" customWidth="1"/>
    <col min="275" max="512" width="9.140625" style="1"/>
    <col min="513" max="513" width="6.5703125" style="1" bestFit="1" customWidth="1"/>
    <col min="514" max="514" width="11.7109375" style="1" customWidth="1"/>
    <col min="515" max="515" width="12.5703125" style="1" customWidth="1"/>
    <col min="516" max="516" width="70.85546875" style="1" customWidth="1"/>
    <col min="517" max="517" width="5.7109375" style="1" bestFit="1" customWidth="1"/>
    <col min="518" max="518" width="7.140625" style="1" bestFit="1" customWidth="1"/>
    <col min="519" max="519" width="11.140625" style="1" customWidth="1"/>
    <col min="520" max="520" width="13.28515625" style="1" customWidth="1"/>
    <col min="521" max="521" width="15" style="1" customWidth="1"/>
    <col min="522" max="522" width="14.85546875" style="1" customWidth="1"/>
    <col min="523" max="523" width="12.7109375" style="1" bestFit="1" customWidth="1"/>
    <col min="524" max="524" width="13.7109375" style="1" bestFit="1" customWidth="1"/>
    <col min="525" max="525" width="9" style="1" bestFit="1" customWidth="1"/>
    <col min="526" max="526" width="11.140625" style="1" bestFit="1" customWidth="1"/>
    <col min="527" max="529" width="9.140625" style="1"/>
    <col min="530" max="530" width="8.28515625" style="1" bestFit="1" customWidth="1"/>
    <col min="531" max="768" width="9.140625" style="1"/>
    <col min="769" max="769" width="6.5703125" style="1" bestFit="1" customWidth="1"/>
    <col min="770" max="770" width="11.7109375" style="1" customWidth="1"/>
    <col min="771" max="771" width="12.5703125" style="1" customWidth="1"/>
    <col min="772" max="772" width="70.85546875" style="1" customWidth="1"/>
    <col min="773" max="773" width="5.7109375" style="1" bestFit="1" customWidth="1"/>
    <col min="774" max="774" width="7.140625" style="1" bestFit="1" customWidth="1"/>
    <col min="775" max="775" width="11.140625" style="1" customWidth="1"/>
    <col min="776" max="776" width="13.28515625" style="1" customWidth="1"/>
    <col min="777" max="777" width="15" style="1" customWidth="1"/>
    <col min="778" max="778" width="14.85546875" style="1" customWidth="1"/>
    <col min="779" max="779" width="12.7109375" style="1" bestFit="1" customWidth="1"/>
    <col min="780" max="780" width="13.7109375" style="1" bestFit="1" customWidth="1"/>
    <col min="781" max="781" width="9" style="1" bestFit="1" customWidth="1"/>
    <col min="782" max="782" width="11.140625" style="1" bestFit="1" customWidth="1"/>
    <col min="783" max="785" width="9.140625" style="1"/>
    <col min="786" max="786" width="8.28515625" style="1" bestFit="1" customWidth="1"/>
    <col min="787" max="1024" width="9.140625" style="1"/>
    <col min="1025" max="1025" width="6.5703125" style="1" bestFit="1" customWidth="1"/>
    <col min="1026" max="1026" width="11.7109375" style="1" customWidth="1"/>
    <col min="1027" max="1027" width="12.5703125" style="1" customWidth="1"/>
    <col min="1028" max="1028" width="70.85546875" style="1" customWidth="1"/>
    <col min="1029" max="1029" width="5.7109375" style="1" bestFit="1" customWidth="1"/>
    <col min="1030" max="1030" width="7.140625" style="1" bestFit="1" customWidth="1"/>
    <col min="1031" max="1031" width="11.140625" style="1" customWidth="1"/>
    <col min="1032" max="1032" width="13.28515625" style="1" customWidth="1"/>
    <col min="1033" max="1033" width="15" style="1" customWidth="1"/>
    <col min="1034" max="1034" width="14.85546875" style="1" customWidth="1"/>
    <col min="1035" max="1035" width="12.7109375" style="1" bestFit="1" customWidth="1"/>
    <col min="1036" max="1036" width="13.7109375" style="1" bestFit="1" customWidth="1"/>
    <col min="1037" max="1037" width="9" style="1" bestFit="1" customWidth="1"/>
    <col min="1038" max="1038" width="11.140625" style="1" bestFit="1" customWidth="1"/>
    <col min="1039" max="1041" width="9.140625" style="1"/>
    <col min="1042" max="1042" width="8.28515625" style="1" bestFit="1" customWidth="1"/>
    <col min="1043" max="1280" width="9.140625" style="1"/>
    <col min="1281" max="1281" width="6.5703125" style="1" bestFit="1" customWidth="1"/>
    <col min="1282" max="1282" width="11.7109375" style="1" customWidth="1"/>
    <col min="1283" max="1283" width="12.5703125" style="1" customWidth="1"/>
    <col min="1284" max="1284" width="70.85546875" style="1" customWidth="1"/>
    <col min="1285" max="1285" width="5.7109375" style="1" bestFit="1" customWidth="1"/>
    <col min="1286" max="1286" width="7.140625" style="1" bestFit="1" customWidth="1"/>
    <col min="1287" max="1287" width="11.140625" style="1" customWidth="1"/>
    <col min="1288" max="1288" width="13.28515625" style="1" customWidth="1"/>
    <col min="1289" max="1289" width="15" style="1" customWidth="1"/>
    <col min="1290" max="1290" width="14.85546875" style="1" customWidth="1"/>
    <col min="1291" max="1291" width="12.7109375" style="1" bestFit="1" customWidth="1"/>
    <col min="1292" max="1292" width="13.7109375" style="1" bestFit="1" customWidth="1"/>
    <col min="1293" max="1293" width="9" style="1" bestFit="1" customWidth="1"/>
    <col min="1294" max="1294" width="11.140625" style="1" bestFit="1" customWidth="1"/>
    <col min="1295" max="1297" width="9.140625" style="1"/>
    <col min="1298" max="1298" width="8.28515625" style="1" bestFit="1" customWidth="1"/>
    <col min="1299" max="1536" width="9.140625" style="1"/>
    <col min="1537" max="1537" width="6.5703125" style="1" bestFit="1" customWidth="1"/>
    <col min="1538" max="1538" width="11.7109375" style="1" customWidth="1"/>
    <col min="1539" max="1539" width="12.5703125" style="1" customWidth="1"/>
    <col min="1540" max="1540" width="70.85546875" style="1" customWidth="1"/>
    <col min="1541" max="1541" width="5.7109375" style="1" bestFit="1" customWidth="1"/>
    <col min="1542" max="1542" width="7.140625" style="1" bestFit="1" customWidth="1"/>
    <col min="1543" max="1543" width="11.140625" style="1" customWidth="1"/>
    <col min="1544" max="1544" width="13.28515625" style="1" customWidth="1"/>
    <col min="1545" max="1545" width="15" style="1" customWidth="1"/>
    <col min="1546" max="1546" width="14.85546875" style="1" customWidth="1"/>
    <col min="1547" max="1547" width="12.7109375" style="1" bestFit="1" customWidth="1"/>
    <col min="1548" max="1548" width="13.7109375" style="1" bestFit="1" customWidth="1"/>
    <col min="1549" max="1549" width="9" style="1" bestFit="1" customWidth="1"/>
    <col min="1550" max="1550" width="11.140625" style="1" bestFit="1" customWidth="1"/>
    <col min="1551" max="1553" width="9.140625" style="1"/>
    <col min="1554" max="1554" width="8.28515625" style="1" bestFit="1" customWidth="1"/>
    <col min="1555" max="1792" width="9.140625" style="1"/>
    <col min="1793" max="1793" width="6.5703125" style="1" bestFit="1" customWidth="1"/>
    <col min="1794" max="1794" width="11.7109375" style="1" customWidth="1"/>
    <col min="1795" max="1795" width="12.5703125" style="1" customWidth="1"/>
    <col min="1796" max="1796" width="70.85546875" style="1" customWidth="1"/>
    <col min="1797" max="1797" width="5.7109375" style="1" bestFit="1" customWidth="1"/>
    <col min="1798" max="1798" width="7.140625" style="1" bestFit="1" customWidth="1"/>
    <col min="1799" max="1799" width="11.140625" style="1" customWidth="1"/>
    <col min="1800" max="1800" width="13.28515625" style="1" customWidth="1"/>
    <col min="1801" max="1801" width="15" style="1" customWidth="1"/>
    <col min="1802" max="1802" width="14.85546875" style="1" customWidth="1"/>
    <col min="1803" max="1803" width="12.7109375" style="1" bestFit="1" customWidth="1"/>
    <col min="1804" max="1804" width="13.7109375" style="1" bestFit="1" customWidth="1"/>
    <col min="1805" max="1805" width="9" style="1" bestFit="1" customWidth="1"/>
    <col min="1806" max="1806" width="11.140625" style="1" bestFit="1" customWidth="1"/>
    <col min="1807" max="1809" width="9.140625" style="1"/>
    <col min="1810" max="1810" width="8.28515625" style="1" bestFit="1" customWidth="1"/>
    <col min="1811" max="2048" width="9.140625" style="1"/>
    <col min="2049" max="2049" width="6.5703125" style="1" bestFit="1" customWidth="1"/>
    <col min="2050" max="2050" width="11.7109375" style="1" customWidth="1"/>
    <col min="2051" max="2051" width="12.5703125" style="1" customWidth="1"/>
    <col min="2052" max="2052" width="70.85546875" style="1" customWidth="1"/>
    <col min="2053" max="2053" width="5.7109375" style="1" bestFit="1" customWidth="1"/>
    <col min="2054" max="2054" width="7.140625" style="1" bestFit="1" customWidth="1"/>
    <col min="2055" max="2055" width="11.140625" style="1" customWidth="1"/>
    <col min="2056" max="2056" width="13.28515625" style="1" customWidth="1"/>
    <col min="2057" max="2057" width="15" style="1" customWidth="1"/>
    <col min="2058" max="2058" width="14.85546875" style="1" customWidth="1"/>
    <col min="2059" max="2059" width="12.7109375" style="1" bestFit="1" customWidth="1"/>
    <col min="2060" max="2060" width="13.7109375" style="1" bestFit="1" customWidth="1"/>
    <col min="2061" max="2061" width="9" style="1" bestFit="1" customWidth="1"/>
    <col min="2062" max="2062" width="11.140625" style="1" bestFit="1" customWidth="1"/>
    <col min="2063" max="2065" width="9.140625" style="1"/>
    <col min="2066" max="2066" width="8.28515625" style="1" bestFit="1" customWidth="1"/>
    <col min="2067" max="2304" width="9.140625" style="1"/>
    <col min="2305" max="2305" width="6.5703125" style="1" bestFit="1" customWidth="1"/>
    <col min="2306" max="2306" width="11.7109375" style="1" customWidth="1"/>
    <col min="2307" max="2307" width="12.5703125" style="1" customWidth="1"/>
    <col min="2308" max="2308" width="70.85546875" style="1" customWidth="1"/>
    <col min="2309" max="2309" width="5.7109375" style="1" bestFit="1" customWidth="1"/>
    <col min="2310" max="2310" width="7.140625" style="1" bestFit="1" customWidth="1"/>
    <col min="2311" max="2311" width="11.140625" style="1" customWidth="1"/>
    <col min="2312" max="2312" width="13.28515625" style="1" customWidth="1"/>
    <col min="2313" max="2313" width="15" style="1" customWidth="1"/>
    <col min="2314" max="2314" width="14.85546875" style="1" customWidth="1"/>
    <col min="2315" max="2315" width="12.7109375" style="1" bestFit="1" customWidth="1"/>
    <col min="2316" max="2316" width="13.7109375" style="1" bestFit="1" customWidth="1"/>
    <col min="2317" max="2317" width="9" style="1" bestFit="1" customWidth="1"/>
    <col min="2318" max="2318" width="11.140625" style="1" bestFit="1" customWidth="1"/>
    <col min="2319" max="2321" width="9.140625" style="1"/>
    <col min="2322" max="2322" width="8.28515625" style="1" bestFit="1" customWidth="1"/>
    <col min="2323" max="2560" width="9.140625" style="1"/>
    <col min="2561" max="2561" width="6.5703125" style="1" bestFit="1" customWidth="1"/>
    <col min="2562" max="2562" width="11.7109375" style="1" customWidth="1"/>
    <col min="2563" max="2563" width="12.5703125" style="1" customWidth="1"/>
    <col min="2564" max="2564" width="70.85546875" style="1" customWidth="1"/>
    <col min="2565" max="2565" width="5.7109375" style="1" bestFit="1" customWidth="1"/>
    <col min="2566" max="2566" width="7.140625" style="1" bestFit="1" customWidth="1"/>
    <col min="2567" max="2567" width="11.140625" style="1" customWidth="1"/>
    <col min="2568" max="2568" width="13.28515625" style="1" customWidth="1"/>
    <col min="2569" max="2569" width="15" style="1" customWidth="1"/>
    <col min="2570" max="2570" width="14.85546875" style="1" customWidth="1"/>
    <col min="2571" max="2571" width="12.7109375" style="1" bestFit="1" customWidth="1"/>
    <col min="2572" max="2572" width="13.7109375" style="1" bestFit="1" customWidth="1"/>
    <col min="2573" max="2573" width="9" style="1" bestFit="1" customWidth="1"/>
    <col min="2574" max="2574" width="11.140625" style="1" bestFit="1" customWidth="1"/>
    <col min="2575" max="2577" width="9.140625" style="1"/>
    <col min="2578" max="2578" width="8.28515625" style="1" bestFit="1" customWidth="1"/>
    <col min="2579" max="2816" width="9.140625" style="1"/>
    <col min="2817" max="2817" width="6.5703125" style="1" bestFit="1" customWidth="1"/>
    <col min="2818" max="2818" width="11.7109375" style="1" customWidth="1"/>
    <col min="2819" max="2819" width="12.5703125" style="1" customWidth="1"/>
    <col min="2820" max="2820" width="70.85546875" style="1" customWidth="1"/>
    <col min="2821" max="2821" width="5.7109375" style="1" bestFit="1" customWidth="1"/>
    <col min="2822" max="2822" width="7.140625" style="1" bestFit="1" customWidth="1"/>
    <col min="2823" max="2823" width="11.140625" style="1" customWidth="1"/>
    <col min="2824" max="2824" width="13.28515625" style="1" customWidth="1"/>
    <col min="2825" max="2825" width="15" style="1" customWidth="1"/>
    <col min="2826" max="2826" width="14.85546875" style="1" customWidth="1"/>
    <col min="2827" max="2827" width="12.7109375" style="1" bestFit="1" customWidth="1"/>
    <col min="2828" max="2828" width="13.7109375" style="1" bestFit="1" customWidth="1"/>
    <col min="2829" max="2829" width="9" style="1" bestFit="1" customWidth="1"/>
    <col min="2830" max="2830" width="11.140625" style="1" bestFit="1" customWidth="1"/>
    <col min="2831" max="2833" width="9.140625" style="1"/>
    <col min="2834" max="2834" width="8.28515625" style="1" bestFit="1" customWidth="1"/>
    <col min="2835" max="3072" width="9.140625" style="1"/>
    <col min="3073" max="3073" width="6.5703125" style="1" bestFit="1" customWidth="1"/>
    <col min="3074" max="3074" width="11.7109375" style="1" customWidth="1"/>
    <col min="3075" max="3075" width="12.5703125" style="1" customWidth="1"/>
    <col min="3076" max="3076" width="70.85546875" style="1" customWidth="1"/>
    <col min="3077" max="3077" width="5.7109375" style="1" bestFit="1" customWidth="1"/>
    <col min="3078" max="3078" width="7.140625" style="1" bestFit="1" customWidth="1"/>
    <col min="3079" max="3079" width="11.140625" style="1" customWidth="1"/>
    <col min="3080" max="3080" width="13.28515625" style="1" customWidth="1"/>
    <col min="3081" max="3081" width="15" style="1" customWidth="1"/>
    <col min="3082" max="3082" width="14.85546875" style="1" customWidth="1"/>
    <col min="3083" max="3083" width="12.7109375" style="1" bestFit="1" customWidth="1"/>
    <col min="3084" max="3084" width="13.7109375" style="1" bestFit="1" customWidth="1"/>
    <col min="3085" max="3085" width="9" style="1" bestFit="1" customWidth="1"/>
    <col min="3086" max="3086" width="11.140625" style="1" bestFit="1" customWidth="1"/>
    <col min="3087" max="3089" width="9.140625" style="1"/>
    <col min="3090" max="3090" width="8.28515625" style="1" bestFit="1" customWidth="1"/>
    <col min="3091" max="3328" width="9.140625" style="1"/>
    <col min="3329" max="3329" width="6.5703125" style="1" bestFit="1" customWidth="1"/>
    <col min="3330" max="3330" width="11.7109375" style="1" customWidth="1"/>
    <col min="3331" max="3331" width="12.5703125" style="1" customWidth="1"/>
    <col min="3332" max="3332" width="70.85546875" style="1" customWidth="1"/>
    <col min="3333" max="3333" width="5.7109375" style="1" bestFit="1" customWidth="1"/>
    <col min="3334" max="3334" width="7.140625" style="1" bestFit="1" customWidth="1"/>
    <col min="3335" max="3335" width="11.140625" style="1" customWidth="1"/>
    <col min="3336" max="3336" width="13.28515625" style="1" customWidth="1"/>
    <col min="3337" max="3337" width="15" style="1" customWidth="1"/>
    <col min="3338" max="3338" width="14.85546875" style="1" customWidth="1"/>
    <col min="3339" max="3339" width="12.7109375" style="1" bestFit="1" customWidth="1"/>
    <col min="3340" max="3340" width="13.7109375" style="1" bestFit="1" customWidth="1"/>
    <col min="3341" max="3341" width="9" style="1" bestFit="1" customWidth="1"/>
    <col min="3342" max="3342" width="11.140625" style="1" bestFit="1" customWidth="1"/>
    <col min="3343" max="3345" width="9.140625" style="1"/>
    <col min="3346" max="3346" width="8.28515625" style="1" bestFit="1" customWidth="1"/>
    <col min="3347" max="3584" width="9.140625" style="1"/>
    <col min="3585" max="3585" width="6.5703125" style="1" bestFit="1" customWidth="1"/>
    <col min="3586" max="3586" width="11.7109375" style="1" customWidth="1"/>
    <col min="3587" max="3587" width="12.5703125" style="1" customWidth="1"/>
    <col min="3588" max="3588" width="70.85546875" style="1" customWidth="1"/>
    <col min="3589" max="3589" width="5.7109375" style="1" bestFit="1" customWidth="1"/>
    <col min="3590" max="3590" width="7.140625" style="1" bestFit="1" customWidth="1"/>
    <col min="3591" max="3591" width="11.140625" style="1" customWidth="1"/>
    <col min="3592" max="3592" width="13.28515625" style="1" customWidth="1"/>
    <col min="3593" max="3593" width="15" style="1" customWidth="1"/>
    <col min="3594" max="3594" width="14.85546875" style="1" customWidth="1"/>
    <col min="3595" max="3595" width="12.7109375" style="1" bestFit="1" customWidth="1"/>
    <col min="3596" max="3596" width="13.7109375" style="1" bestFit="1" customWidth="1"/>
    <col min="3597" max="3597" width="9" style="1" bestFit="1" customWidth="1"/>
    <col min="3598" max="3598" width="11.140625" style="1" bestFit="1" customWidth="1"/>
    <col min="3599" max="3601" width="9.140625" style="1"/>
    <col min="3602" max="3602" width="8.28515625" style="1" bestFit="1" customWidth="1"/>
    <col min="3603" max="3840" width="9.140625" style="1"/>
    <col min="3841" max="3841" width="6.5703125" style="1" bestFit="1" customWidth="1"/>
    <col min="3842" max="3842" width="11.7109375" style="1" customWidth="1"/>
    <col min="3843" max="3843" width="12.5703125" style="1" customWidth="1"/>
    <col min="3844" max="3844" width="70.85546875" style="1" customWidth="1"/>
    <col min="3845" max="3845" width="5.7109375" style="1" bestFit="1" customWidth="1"/>
    <col min="3846" max="3846" width="7.140625" style="1" bestFit="1" customWidth="1"/>
    <col min="3847" max="3847" width="11.140625" style="1" customWidth="1"/>
    <col min="3848" max="3848" width="13.28515625" style="1" customWidth="1"/>
    <col min="3849" max="3849" width="15" style="1" customWidth="1"/>
    <col min="3850" max="3850" width="14.85546875" style="1" customWidth="1"/>
    <col min="3851" max="3851" width="12.7109375" style="1" bestFit="1" customWidth="1"/>
    <col min="3852" max="3852" width="13.7109375" style="1" bestFit="1" customWidth="1"/>
    <col min="3853" max="3853" width="9" style="1" bestFit="1" customWidth="1"/>
    <col min="3854" max="3854" width="11.140625" style="1" bestFit="1" customWidth="1"/>
    <col min="3855" max="3857" width="9.140625" style="1"/>
    <col min="3858" max="3858" width="8.28515625" style="1" bestFit="1" customWidth="1"/>
    <col min="3859" max="4096" width="9.140625" style="1"/>
    <col min="4097" max="4097" width="6.5703125" style="1" bestFit="1" customWidth="1"/>
    <col min="4098" max="4098" width="11.7109375" style="1" customWidth="1"/>
    <col min="4099" max="4099" width="12.5703125" style="1" customWidth="1"/>
    <col min="4100" max="4100" width="70.85546875" style="1" customWidth="1"/>
    <col min="4101" max="4101" width="5.7109375" style="1" bestFit="1" customWidth="1"/>
    <col min="4102" max="4102" width="7.140625" style="1" bestFit="1" customWidth="1"/>
    <col min="4103" max="4103" width="11.140625" style="1" customWidth="1"/>
    <col min="4104" max="4104" width="13.28515625" style="1" customWidth="1"/>
    <col min="4105" max="4105" width="15" style="1" customWidth="1"/>
    <col min="4106" max="4106" width="14.85546875" style="1" customWidth="1"/>
    <col min="4107" max="4107" width="12.7109375" style="1" bestFit="1" customWidth="1"/>
    <col min="4108" max="4108" width="13.7109375" style="1" bestFit="1" customWidth="1"/>
    <col min="4109" max="4109" width="9" style="1" bestFit="1" customWidth="1"/>
    <col min="4110" max="4110" width="11.140625" style="1" bestFit="1" customWidth="1"/>
    <col min="4111" max="4113" width="9.140625" style="1"/>
    <col min="4114" max="4114" width="8.28515625" style="1" bestFit="1" customWidth="1"/>
    <col min="4115" max="4352" width="9.140625" style="1"/>
    <col min="4353" max="4353" width="6.5703125" style="1" bestFit="1" customWidth="1"/>
    <col min="4354" max="4354" width="11.7109375" style="1" customWidth="1"/>
    <col min="4355" max="4355" width="12.5703125" style="1" customWidth="1"/>
    <col min="4356" max="4356" width="70.85546875" style="1" customWidth="1"/>
    <col min="4357" max="4357" width="5.7109375" style="1" bestFit="1" customWidth="1"/>
    <col min="4358" max="4358" width="7.140625" style="1" bestFit="1" customWidth="1"/>
    <col min="4359" max="4359" width="11.140625" style="1" customWidth="1"/>
    <col min="4360" max="4360" width="13.28515625" style="1" customWidth="1"/>
    <col min="4361" max="4361" width="15" style="1" customWidth="1"/>
    <col min="4362" max="4362" width="14.85546875" style="1" customWidth="1"/>
    <col min="4363" max="4363" width="12.7109375" style="1" bestFit="1" customWidth="1"/>
    <col min="4364" max="4364" width="13.7109375" style="1" bestFit="1" customWidth="1"/>
    <col min="4365" max="4365" width="9" style="1" bestFit="1" customWidth="1"/>
    <col min="4366" max="4366" width="11.140625" style="1" bestFit="1" customWidth="1"/>
    <col min="4367" max="4369" width="9.140625" style="1"/>
    <col min="4370" max="4370" width="8.28515625" style="1" bestFit="1" customWidth="1"/>
    <col min="4371" max="4608" width="9.140625" style="1"/>
    <col min="4609" max="4609" width="6.5703125" style="1" bestFit="1" customWidth="1"/>
    <col min="4610" max="4610" width="11.7109375" style="1" customWidth="1"/>
    <col min="4611" max="4611" width="12.5703125" style="1" customWidth="1"/>
    <col min="4612" max="4612" width="70.85546875" style="1" customWidth="1"/>
    <col min="4613" max="4613" width="5.7109375" style="1" bestFit="1" customWidth="1"/>
    <col min="4614" max="4614" width="7.140625" style="1" bestFit="1" customWidth="1"/>
    <col min="4615" max="4615" width="11.140625" style="1" customWidth="1"/>
    <col min="4616" max="4616" width="13.28515625" style="1" customWidth="1"/>
    <col min="4617" max="4617" width="15" style="1" customWidth="1"/>
    <col min="4618" max="4618" width="14.85546875" style="1" customWidth="1"/>
    <col min="4619" max="4619" width="12.7109375" style="1" bestFit="1" customWidth="1"/>
    <col min="4620" max="4620" width="13.7109375" style="1" bestFit="1" customWidth="1"/>
    <col min="4621" max="4621" width="9" style="1" bestFit="1" customWidth="1"/>
    <col min="4622" max="4622" width="11.140625" style="1" bestFit="1" customWidth="1"/>
    <col min="4623" max="4625" width="9.140625" style="1"/>
    <col min="4626" max="4626" width="8.28515625" style="1" bestFit="1" customWidth="1"/>
    <col min="4627" max="4864" width="9.140625" style="1"/>
    <col min="4865" max="4865" width="6.5703125" style="1" bestFit="1" customWidth="1"/>
    <col min="4866" max="4866" width="11.7109375" style="1" customWidth="1"/>
    <col min="4867" max="4867" width="12.5703125" style="1" customWidth="1"/>
    <col min="4868" max="4868" width="70.85546875" style="1" customWidth="1"/>
    <col min="4869" max="4869" width="5.7109375" style="1" bestFit="1" customWidth="1"/>
    <col min="4870" max="4870" width="7.140625" style="1" bestFit="1" customWidth="1"/>
    <col min="4871" max="4871" width="11.140625" style="1" customWidth="1"/>
    <col min="4872" max="4872" width="13.28515625" style="1" customWidth="1"/>
    <col min="4873" max="4873" width="15" style="1" customWidth="1"/>
    <col min="4874" max="4874" width="14.85546875" style="1" customWidth="1"/>
    <col min="4875" max="4875" width="12.7109375" style="1" bestFit="1" customWidth="1"/>
    <col min="4876" max="4876" width="13.7109375" style="1" bestFit="1" customWidth="1"/>
    <col min="4877" max="4877" width="9" style="1" bestFit="1" customWidth="1"/>
    <col min="4878" max="4878" width="11.140625" style="1" bestFit="1" customWidth="1"/>
    <col min="4879" max="4881" width="9.140625" style="1"/>
    <col min="4882" max="4882" width="8.28515625" style="1" bestFit="1" customWidth="1"/>
    <col min="4883" max="5120" width="9.140625" style="1"/>
    <col min="5121" max="5121" width="6.5703125" style="1" bestFit="1" customWidth="1"/>
    <col min="5122" max="5122" width="11.7109375" style="1" customWidth="1"/>
    <col min="5123" max="5123" width="12.5703125" style="1" customWidth="1"/>
    <col min="5124" max="5124" width="70.85546875" style="1" customWidth="1"/>
    <col min="5125" max="5125" width="5.7109375" style="1" bestFit="1" customWidth="1"/>
    <col min="5126" max="5126" width="7.140625" style="1" bestFit="1" customWidth="1"/>
    <col min="5127" max="5127" width="11.140625" style="1" customWidth="1"/>
    <col min="5128" max="5128" width="13.28515625" style="1" customWidth="1"/>
    <col min="5129" max="5129" width="15" style="1" customWidth="1"/>
    <col min="5130" max="5130" width="14.85546875" style="1" customWidth="1"/>
    <col min="5131" max="5131" width="12.7109375" style="1" bestFit="1" customWidth="1"/>
    <col min="5132" max="5132" width="13.7109375" style="1" bestFit="1" customWidth="1"/>
    <col min="5133" max="5133" width="9" style="1" bestFit="1" customWidth="1"/>
    <col min="5134" max="5134" width="11.140625" style="1" bestFit="1" customWidth="1"/>
    <col min="5135" max="5137" width="9.140625" style="1"/>
    <col min="5138" max="5138" width="8.28515625" style="1" bestFit="1" customWidth="1"/>
    <col min="5139" max="5376" width="9.140625" style="1"/>
    <col min="5377" max="5377" width="6.5703125" style="1" bestFit="1" customWidth="1"/>
    <col min="5378" max="5378" width="11.7109375" style="1" customWidth="1"/>
    <col min="5379" max="5379" width="12.5703125" style="1" customWidth="1"/>
    <col min="5380" max="5380" width="70.85546875" style="1" customWidth="1"/>
    <col min="5381" max="5381" width="5.7109375" style="1" bestFit="1" customWidth="1"/>
    <col min="5382" max="5382" width="7.140625" style="1" bestFit="1" customWidth="1"/>
    <col min="5383" max="5383" width="11.140625" style="1" customWidth="1"/>
    <col min="5384" max="5384" width="13.28515625" style="1" customWidth="1"/>
    <col min="5385" max="5385" width="15" style="1" customWidth="1"/>
    <col min="5386" max="5386" width="14.85546875" style="1" customWidth="1"/>
    <col min="5387" max="5387" width="12.7109375" style="1" bestFit="1" customWidth="1"/>
    <col min="5388" max="5388" width="13.7109375" style="1" bestFit="1" customWidth="1"/>
    <col min="5389" max="5389" width="9" style="1" bestFit="1" customWidth="1"/>
    <col min="5390" max="5390" width="11.140625" style="1" bestFit="1" customWidth="1"/>
    <col min="5391" max="5393" width="9.140625" style="1"/>
    <col min="5394" max="5394" width="8.28515625" style="1" bestFit="1" customWidth="1"/>
    <col min="5395" max="5632" width="9.140625" style="1"/>
    <col min="5633" max="5633" width="6.5703125" style="1" bestFit="1" customWidth="1"/>
    <col min="5634" max="5634" width="11.7109375" style="1" customWidth="1"/>
    <col min="5635" max="5635" width="12.5703125" style="1" customWidth="1"/>
    <col min="5636" max="5636" width="70.85546875" style="1" customWidth="1"/>
    <col min="5637" max="5637" width="5.7109375" style="1" bestFit="1" customWidth="1"/>
    <col min="5638" max="5638" width="7.140625" style="1" bestFit="1" customWidth="1"/>
    <col min="5639" max="5639" width="11.140625" style="1" customWidth="1"/>
    <col min="5640" max="5640" width="13.28515625" style="1" customWidth="1"/>
    <col min="5641" max="5641" width="15" style="1" customWidth="1"/>
    <col min="5642" max="5642" width="14.85546875" style="1" customWidth="1"/>
    <col min="5643" max="5643" width="12.7109375" style="1" bestFit="1" customWidth="1"/>
    <col min="5644" max="5644" width="13.7109375" style="1" bestFit="1" customWidth="1"/>
    <col min="5645" max="5645" width="9" style="1" bestFit="1" customWidth="1"/>
    <col min="5646" max="5646" width="11.140625" style="1" bestFit="1" customWidth="1"/>
    <col min="5647" max="5649" width="9.140625" style="1"/>
    <col min="5650" max="5650" width="8.28515625" style="1" bestFit="1" customWidth="1"/>
    <col min="5651" max="5888" width="9.140625" style="1"/>
    <col min="5889" max="5889" width="6.5703125" style="1" bestFit="1" customWidth="1"/>
    <col min="5890" max="5890" width="11.7109375" style="1" customWidth="1"/>
    <col min="5891" max="5891" width="12.5703125" style="1" customWidth="1"/>
    <col min="5892" max="5892" width="70.85546875" style="1" customWidth="1"/>
    <col min="5893" max="5893" width="5.7109375" style="1" bestFit="1" customWidth="1"/>
    <col min="5894" max="5894" width="7.140625" style="1" bestFit="1" customWidth="1"/>
    <col min="5895" max="5895" width="11.140625" style="1" customWidth="1"/>
    <col min="5896" max="5896" width="13.28515625" style="1" customWidth="1"/>
    <col min="5897" max="5897" width="15" style="1" customWidth="1"/>
    <col min="5898" max="5898" width="14.85546875" style="1" customWidth="1"/>
    <col min="5899" max="5899" width="12.7109375" style="1" bestFit="1" customWidth="1"/>
    <col min="5900" max="5900" width="13.7109375" style="1" bestFit="1" customWidth="1"/>
    <col min="5901" max="5901" width="9" style="1" bestFit="1" customWidth="1"/>
    <col min="5902" max="5902" width="11.140625" style="1" bestFit="1" customWidth="1"/>
    <col min="5903" max="5905" width="9.140625" style="1"/>
    <col min="5906" max="5906" width="8.28515625" style="1" bestFit="1" customWidth="1"/>
    <col min="5907" max="6144" width="9.140625" style="1"/>
    <col min="6145" max="6145" width="6.5703125" style="1" bestFit="1" customWidth="1"/>
    <col min="6146" max="6146" width="11.7109375" style="1" customWidth="1"/>
    <col min="6147" max="6147" width="12.5703125" style="1" customWidth="1"/>
    <col min="6148" max="6148" width="70.85546875" style="1" customWidth="1"/>
    <col min="6149" max="6149" width="5.7109375" style="1" bestFit="1" customWidth="1"/>
    <col min="6150" max="6150" width="7.140625" style="1" bestFit="1" customWidth="1"/>
    <col min="6151" max="6151" width="11.140625" style="1" customWidth="1"/>
    <col min="6152" max="6152" width="13.28515625" style="1" customWidth="1"/>
    <col min="6153" max="6153" width="15" style="1" customWidth="1"/>
    <col min="6154" max="6154" width="14.85546875" style="1" customWidth="1"/>
    <col min="6155" max="6155" width="12.7109375" style="1" bestFit="1" customWidth="1"/>
    <col min="6156" max="6156" width="13.7109375" style="1" bestFit="1" customWidth="1"/>
    <col min="6157" max="6157" width="9" style="1" bestFit="1" customWidth="1"/>
    <col min="6158" max="6158" width="11.140625" style="1" bestFit="1" customWidth="1"/>
    <col min="6159" max="6161" width="9.140625" style="1"/>
    <col min="6162" max="6162" width="8.28515625" style="1" bestFit="1" customWidth="1"/>
    <col min="6163" max="6400" width="9.140625" style="1"/>
    <col min="6401" max="6401" width="6.5703125" style="1" bestFit="1" customWidth="1"/>
    <col min="6402" max="6402" width="11.7109375" style="1" customWidth="1"/>
    <col min="6403" max="6403" width="12.5703125" style="1" customWidth="1"/>
    <col min="6404" max="6404" width="70.85546875" style="1" customWidth="1"/>
    <col min="6405" max="6405" width="5.7109375" style="1" bestFit="1" customWidth="1"/>
    <col min="6406" max="6406" width="7.140625" style="1" bestFit="1" customWidth="1"/>
    <col min="6407" max="6407" width="11.140625" style="1" customWidth="1"/>
    <col min="6408" max="6408" width="13.28515625" style="1" customWidth="1"/>
    <col min="6409" max="6409" width="15" style="1" customWidth="1"/>
    <col min="6410" max="6410" width="14.85546875" style="1" customWidth="1"/>
    <col min="6411" max="6411" width="12.7109375" style="1" bestFit="1" customWidth="1"/>
    <col min="6412" max="6412" width="13.7109375" style="1" bestFit="1" customWidth="1"/>
    <col min="6413" max="6413" width="9" style="1" bestFit="1" customWidth="1"/>
    <col min="6414" max="6414" width="11.140625" style="1" bestFit="1" customWidth="1"/>
    <col min="6415" max="6417" width="9.140625" style="1"/>
    <col min="6418" max="6418" width="8.28515625" style="1" bestFit="1" customWidth="1"/>
    <col min="6419" max="6656" width="9.140625" style="1"/>
    <col min="6657" max="6657" width="6.5703125" style="1" bestFit="1" customWidth="1"/>
    <col min="6658" max="6658" width="11.7109375" style="1" customWidth="1"/>
    <col min="6659" max="6659" width="12.5703125" style="1" customWidth="1"/>
    <col min="6660" max="6660" width="70.85546875" style="1" customWidth="1"/>
    <col min="6661" max="6661" width="5.7109375" style="1" bestFit="1" customWidth="1"/>
    <col min="6662" max="6662" width="7.140625" style="1" bestFit="1" customWidth="1"/>
    <col min="6663" max="6663" width="11.140625" style="1" customWidth="1"/>
    <col min="6664" max="6664" width="13.28515625" style="1" customWidth="1"/>
    <col min="6665" max="6665" width="15" style="1" customWidth="1"/>
    <col min="6666" max="6666" width="14.85546875" style="1" customWidth="1"/>
    <col min="6667" max="6667" width="12.7109375" style="1" bestFit="1" customWidth="1"/>
    <col min="6668" max="6668" width="13.7109375" style="1" bestFit="1" customWidth="1"/>
    <col min="6669" max="6669" width="9" style="1" bestFit="1" customWidth="1"/>
    <col min="6670" max="6670" width="11.140625" style="1" bestFit="1" customWidth="1"/>
    <col min="6671" max="6673" width="9.140625" style="1"/>
    <col min="6674" max="6674" width="8.28515625" style="1" bestFit="1" customWidth="1"/>
    <col min="6675" max="6912" width="9.140625" style="1"/>
    <col min="6913" max="6913" width="6.5703125" style="1" bestFit="1" customWidth="1"/>
    <col min="6914" max="6914" width="11.7109375" style="1" customWidth="1"/>
    <col min="6915" max="6915" width="12.5703125" style="1" customWidth="1"/>
    <col min="6916" max="6916" width="70.85546875" style="1" customWidth="1"/>
    <col min="6917" max="6917" width="5.7109375" style="1" bestFit="1" customWidth="1"/>
    <col min="6918" max="6918" width="7.140625" style="1" bestFit="1" customWidth="1"/>
    <col min="6919" max="6919" width="11.140625" style="1" customWidth="1"/>
    <col min="6920" max="6920" width="13.28515625" style="1" customWidth="1"/>
    <col min="6921" max="6921" width="15" style="1" customWidth="1"/>
    <col min="6922" max="6922" width="14.85546875" style="1" customWidth="1"/>
    <col min="6923" max="6923" width="12.7109375" style="1" bestFit="1" customWidth="1"/>
    <col min="6924" max="6924" width="13.7109375" style="1" bestFit="1" customWidth="1"/>
    <col min="6925" max="6925" width="9" style="1" bestFit="1" customWidth="1"/>
    <col min="6926" max="6926" width="11.140625" style="1" bestFit="1" customWidth="1"/>
    <col min="6927" max="6929" width="9.140625" style="1"/>
    <col min="6930" max="6930" width="8.28515625" style="1" bestFit="1" customWidth="1"/>
    <col min="6931" max="7168" width="9.140625" style="1"/>
    <col min="7169" max="7169" width="6.5703125" style="1" bestFit="1" customWidth="1"/>
    <col min="7170" max="7170" width="11.7109375" style="1" customWidth="1"/>
    <col min="7171" max="7171" width="12.5703125" style="1" customWidth="1"/>
    <col min="7172" max="7172" width="70.85546875" style="1" customWidth="1"/>
    <col min="7173" max="7173" width="5.7109375" style="1" bestFit="1" customWidth="1"/>
    <col min="7174" max="7174" width="7.140625" style="1" bestFit="1" customWidth="1"/>
    <col min="7175" max="7175" width="11.140625" style="1" customWidth="1"/>
    <col min="7176" max="7176" width="13.28515625" style="1" customWidth="1"/>
    <col min="7177" max="7177" width="15" style="1" customWidth="1"/>
    <col min="7178" max="7178" width="14.85546875" style="1" customWidth="1"/>
    <col min="7179" max="7179" width="12.7109375" style="1" bestFit="1" customWidth="1"/>
    <col min="7180" max="7180" width="13.7109375" style="1" bestFit="1" customWidth="1"/>
    <col min="7181" max="7181" width="9" style="1" bestFit="1" customWidth="1"/>
    <col min="7182" max="7182" width="11.140625" style="1" bestFit="1" customWidth="1"/>
    <col min="7183" max="7185" width="9.140625" style="1"/>
    <col min="7186" max="7186" width="8.28515625" style="1" bestFit="1" customWidth="1"/>
    <col min="7187" max="7424" width="9.140625" style="1"/>
    <col min="7425" max="7425" width="6.5703125" style="1" bestFit="1" customWidth="1"/>
    <col min="7426" max="7426" width="11.7109375" style="1" customWidth="1"/>
    <col min="7427" max="7427" width="12.5703125" style="1" customWidth="1"/>
    <col min="7428" max="7428" width="70.85546875" style="1" customWidth="1"/>
    <col min="7429" max="7429" width="5.7109375" style="1" bestFit="1" customWidth="1"/>
    <col min="7430" max="7430" width="7.140625" style="1" bestFit="1" customWidth="1"/>
    <col min="7431" max="7431" width="11.140625" style="1" customWidth="1"/>
    <col min="7432" max="7432" width="13.28515625" style="1" customWidth="1"/>
    <col min="7433" max="7433" width="15" style="1" customWidth="1"/>
    <col min="7434" max="7434" width="14.85546875" style="1" customWidth="1"/>
    <col min="7435" max="7435" width="12.7109375" style="1" bestFit="1" customWidth="1"/>
    <col min="7436" max="7436" width="13.7109375" style="1" bestFit="1" customWidth="1"/>
    <col min="7437" max="7437" width="9" style="1" bestFit="1" customWidth="1"/>
    <col min="7438" max="7438" width="11.140625" style="1" bestFit="1" customWidth="1"/>
    <col min="7439" max="7441" width="9.140625" style="1"/>
    <col min="7442" max="7442" width="8.28515625" style="1" bestFit="1" customWidth="1"/>
    <col min="7443" max="7680" width="9.140625" style="1"/>
    <col min="7681" max="7681" width="6.5703125" style="1" bestFit="1" customWidth="1"/>
    <col min="7682" max="7682" width="11.7109375" style="1" customWidth="1"/>
    <col min="7683" max="7683" width="12.5703125" style="1" customWidth="1"/>
    <col min="7684" max="7684" width="70.85546875" style="1" customWidth="1"/>
    <col min="7685" max="7685" width="5.7109375" style="1" bestFit="1" customWidth="1"/>
    <col min="7686" max="7686" width="7.140625" style="1" bestFit="1" customWidth="1"/>
    <col min="7687" max="7687" width="11.140625" style="1" customWidth="1"/>
    <col min="7688" max="7688" width="13.28515625" style="1" customWidth="1"/>
    <col min="7689" max="7689" width="15" style="1" customWidth="1"/>
    <col min="7690" max="7690" width="14.85546875" style="1" customWidth="1"/>
    <col min="7691" max="7691" width="12.7109375" style="1" bestFit="1" customWidth="1"/>
    <col min="7692" max="7692" width="13.7109375" style="1" bestFit="1" customWidth="1"/>
    <col min="7693" max="7693" width="9" style="1" bestFit="1" customWidth="1"/>
    <col min="7694" max="7694" width="11.140625" style="1" bestFit="1" customWidth="1"/>
    <col min="7695" max="7697" width="9.140625" style="1"/>
    <col min="7698" max="7698" width="8.28515625" style="1" bestFit="1" customWidth="1"/>
    <col min="7699" max="7936" width="9.140625" style="1"/>
    <col min="7937" max="7937" width="6.5703125" style="1" bestFit="1" customWidth="1"/>
    <col min="7938" max="7938" width="11.7109375" style="1" customWidth="1"/>
    <col min="7939" max="7939" width="12.5703125" style="1" customWidth="1"/>
    <col min="7940" max="7940" width="70.85546875" style="1" customWidth="1"/>
    <col min="7941" max="7941" width="5.7109375" style="1" bestFit="1" customWidth="1"/>
    <col min="7942" max="7942" width="7.140625" style="1" bestFit="1" customWidth="1"/>
    <col min="7943" max="7943" width="11.140625" style="1" customWidth="1"/>
    <col min="7944" max="7944" width="13.28515625" style="1" customWidth="1"/>
    <col min="7945" max="7945" width="15" style="1" customWidth="1"/>
    <col min="7946" max="7946" width="14.85546875" style="1" customWidth="1"/>
    <col min="7947" max="7947" width="12.7109375" style="1" bestFit="1" customWidth="1"/>
    <col min="7948" max="7948" width="13.7109375" style="1" bestFit="1" customWidth="1"/>
    <col min="7949" max="7949" width="9" style="1" bestFit="1" customWidth="1"/>
    <col min="7950" max="7950" width="11.140625" style="1" bestFit="1" customWidth="1"/>
    <col min="7951" max="7953" width="9.140625" style="1"/>
    <col min="7954" max="7954" width="8.28515625" style="1" bestFit="1" customWidth="1"/>
    <col min="7955" max="8192" width="9.140625" style="1"/>
    <col min="8193" max="8193" width="6.5703125" style="1" bestFit="1" customWidth="1"/>
    <col min="8194" max="8194" width="11.7109375" style="1" customWidth="1"/>
    <col min="8195" max="8195" width="12.5703125" style="1" customWidth="1"/>
    <col min="8196" max="8196" width="70.85546875" style="1" customWidth="1"/>
    <col min="8197" max="8197" width="5.7109375" style="1" bestFit="1" customWidth="1"/>
    <col min="8198" max="8198" width="7.140625" style="1" bestFit="1" customWidth="1"/>
    <col min="8199" max="8199" width="11.140625" style="1" customWidth="1"/>
    <col min="8200" max="8200" width="13.28515625" style="1" customWidth="1"/>
    <col min="8201" max="8201" width="15" style="1" customWidth="1"/>
    <col min="8202" max="8202" width="14.85546875" style="1" customWidth="1"/>
    <col min="8203" max="8203" width="12.7109375" style="1" bestFit="1" customWidth="1"/>
    <col min="8204" max="8204" width="13.7109375" style="1" bestFit="1" customWidth="1"/>
    <col min="8205" max="8205" width="9" style="1" bestFit="1" customWidth="1"/>
    <col min="8206" max="8206" width="11.140625" style="1" bestFit="1" customWidth="1"/>
    <col min="8207" max="8209" width="9.140625" style="1"/>
    <col min="8210" max="8210" width="8.28515625" style="1" bestFit="1" customWidth="1"/>
    <col min="8211" max="8448" width="9.140625" style="1"/>
    <col min="8449" max="8449" width="6.5703125" style="1" bestFit="1" customWidth="1"/>
    <col min="8450" max="8450" width="11.7109375" style="1" customWidth="1"/>
    <col min="8451" max="8451" width="12.5703125" style="1" customWidth="1"/>
    <col min="8452" max="8452" width="70.85546875" style="1" customWidth="1"/>
    <col min="8453" max="8453" width="5.7109375" style="1" bestFit="1" customWidth="1"/>
    <col min="8454" max="8454" width="7.140625" style="1" bestFit="1" customWidth="1"/>
    <col min="8455" max="8455" width="11.140625" style="1" customWidth="1"/>
    <col min="8456" max="8456" width="13.28515625" style="1" customWidth="1"/>
    <col min="8457" max="8457" width="15" style="1" customWidth="1"/>
    <col min="8458" max="8458" width="14.85546875" style="1" customWidth="1"/>
    <col min="8459" max="8459" width="12.7109375" style="1" bestFit="1" customWidth="1"/>
    <col min="8460" max="8460" width="13.7109375" style="1" bestFit="1" customWidth="1"/>
    <col min="8461" max="8461" width="9" style="1" bestFit="1" customWidth="1"/>
    <col min="8462" max="8462" width="11.140625" style="1" bestFit="1" customWidth="1"/>
    <col min="8463" max="8465" width="9.140625" style="1"/>
    <col min="8466" max="8466" width="8.28515625" style="1" bestFit="1" customWidth="1"/>
    <col min="8467" max="8704" width="9.140625" style="1"/>
    <col min="8705" max="8705" width="6.5703125" style="1" bestFit="1" customWidth="1"/>
    <col min="8706" max="8706" width="11.7109375" style="1" customWidth="1"/>
    <col min="8707" max="8707" width="12.5703125" style="1" customWidth="1"/>
    <col min="8708" max="8708" width="70.85546875" style="1" customWidth="1"/>
    <col min="8709" max="8709" width="5.7109375" style="1" bestFit="1" customWidth="1"/>
    <col min="8710" max="8710" width="7.140625" style="1" bestFit="1" customWidth="1"/>
    <col min="8711" max="8711" width="11.140625" style="1" customWidth="1"/>
    <col min="8712" max="8712" width="13.28515625" style="1" customWidth="1"/>
    <col min="8713" max="8713" width="15" style="1" customWidth="1"/>
    <col min="8714" max="8714" width="14.85546875" style="1" customWidth="1"/>
    <col min="8715" max="8715" width="12.7109375" style="1" bestFit="1" customWidth="1"/>
    <col min="8716" max="8716" width="13.7109375" style="1" bestFit="1" customWidth="1"/>
    <col min="8717" max="8717" width="9" style="1" bestFit="1" customWidth="1"/>
    <col min="8718" max="8718" width="11.140625" style="1" bestFit="1" customWidth="1"/>
    <col min="8719" max="8721" width="9.140625" style="1"/>
    <col min="8722" max="8722" width="8.28515625" style="1" bestFit="1" customWidth="1"/>
    <col min="8723" max="8960" width="9.140625" style="1"/>
    <col min="8961" max="8961" width="6.5703125" style="1" bestFit="1" customWidth="1"/>
    <col min="8962" max="8962" width="11.7109375" style="1" customWidth="1"/>
    <col min="8963" max="8963" width="12.5703125" style="1" customWidth="1"/>
    <col min="8964" max="8964" width="70.85546875" style="1" customWidth="1"/>
    <col min="8965" max="8965" width="5.7109375" style="1" bestFit="1" customWidth="1"/>
    <col min="8966" max="8966" width="7.140625" style="1" bestFit="1" customWidth="1"/>
    <col min="8967" max="8967" width="11.140625" style="1" customWidth="1"/>
    <col min="8968" max="8968" width="13.28515625" style="1" customWidth="1"/>
    <col min="8969" max="8969" width="15" style="1" customWidth="1"/>
    <col min="8970" max="8970" width="14.85546875" style="1" customWidth="1"/>
    <col min="8971" max="8971" width="12.7109375" style="1" bestFit="1" customWidth="1"/>
    <col min="8972" max="8972" width="13.7109375" style="1" bestFit="1" customWidth="1"/>
    <col min="8973" max="8973" width="9" style="1" bestFit="1" customWidth="1"/>
    <col min="8974" max="8974" width="11.140625" style="1" bestFit="1" customWidth="1"/>
    <col min="8975" max="8977" width="9.140625" style="1"/>
    <col min="8978" max="8978" width="8.28515625" style="1" bestFit="1" customWidth="1"/>
    <col min="8979" max="9216" width="9.140625" style="1"/>
    <col min="9217" max="9217" width="6.5703125" style="1" bestFit="1" customWidth="1"/>
    <col min="9218" max="9218" width="11.7109375" style="1" customWidth="1"/>
    <col min="9219" max="9219" width="12.5703125" style="1" customWidth="1"/>
    <col min="9220" max="9220" width="70.85546875" style="1" customWidth="1"/>
    <col min="9221" max="9221" width="5.7109375" style="1" bestFit="1" customWidth="1"/>
    <col min="9222" max="9222" width="7.140625" style="1" bestFit="1" customWidth="1"/>
    <col min="9223" max="9223" width="11.140625" style="1" customWidth="1"/>
    <col min="9224" max="9224" width="13.28515625" style="1" customWidth="1"/>
    <col min="9225" max="9225" width="15" style="1" customWidth="1"/>
    <col min="9226" max="9226" width="14.85546875" style="1" customWidth="1"/>
    <col min="9227" max="9227" width="12.7109375" style="1" bestFit="1" customWidth="1"/>
    <col min="9228" max="9228" width="13.7109375" style="1" bestFit="1" customWidth="1"/>
    <col min="9229" max="9229" width="9" style="1" bestFit="1" customWidth="1"/>
    <col min="9230" max="9230" width="11.140625" style="1" bestFit="1" customWidth="1"/>
    <col min="9231" max="9233" width="9.140625" style="1"/>
    <col min="9234" max="9234" width="8.28515625" style="1" bestFit="1" customWidth="1"/>
    <col min="9235" max="9472" width="9.140625" style="1"/>
    <col min="9473" max="9473" width="6.5703125" style="1" bestFit="1" customWidth="1"/>
    <col min="9474" max="9474" width="11.7109375" style="1" customWidth="1"/>
    <col min="9475" max="9475" width="12.5703125" style="1" customWidth="1"/>
    <col min="9476" max="9476" width="70.85546875" style="1" customWidth="1"/>
    <col min="9477" max="9477" width="5.7109375" style="1" bestFit="1" customWidth="1"/>
    <col min="9478" max="9478" width="7.140625" style="1" bestFit="1" customWidth="1"/>
    <col min="9479" max="9479" width="11.140625" style="1" customWidth="1"/>
    <col min="9480" max="9480" width="13.28515625" style="1" customWidth="1"/>
    <col min="9481" max="9481" width="15" style="1" customWidth="1"/>
    <col min="9482" max="9482" width="14.85546875" style="1" customWidth="1"/>
    <col min="9483" max="9483" width="12.7109375" style="1" bestFit="1" customWidth="1"/>
    <col min="9484" max="9484" width="13.7109375" style="1" bestFit="1" customWidth="1"/>
    <col min="9485" max="9485" width="9" style="1" bestFit="1" customWidth="1"/>
    <col min="9486" max="9486" width="11.140625" style="1" bestFit="1" customWidth="1"/>
    <col min="9487" max="9489" width="9.140625" style="1"/>
    <col min="9490" max="9490" width="8.28515625" style="1" bestFit="1" customWidth="1"/>
    <col min="9491" max="9728" width="9.140625" style="1"/>
    <col min="9729" max="9729" width="6.5703125" style="1" bestFit="1" customWidth="1"/>
    <col min="9730" max="9730" width="11.7109375" style="1" customWidth="1"/>
    <col min="9731" max="9731" width="12.5703125" style="1" customWidth="1"/>
    <col min="9732" max="9732" width="70.85546875" style="1" customWidth="1"/>
    <col min="9733" max="9733" width="5.7109375" style="1" bestFit="1" customWidth="1"/>
    <col min="9734" max="9734" width="7.140625" style="1" bestFit="1" customWidth="1"/>
    <col min="9735" max="9735" width="11.140625" style="1" customWidth="1"/>
    <col min="9736" max="9736" width="13.28515625" style="1" customWidth="1"/>
    <col min="9737" max="9737" width="15" style="1" customWidth="1"/>
    <col min="9738" max="9738" width="14.85546875" style="1" customWidth="1"/>
    <col min="9739" max="9739" width="12.7109375" style="1" bestFit="1" customWidth="1"/>
    <col min="9740" max="9740" width="13.7109375" style="1" bestFit="1" customWidth="1"/>
    <col min="9741" max="9741" width="9" style="1" bestFit="1" customWidth="1"/>
    <col min="9742" max="9742" width="11.140625" style="1" bestFit="1" customWidth="1"/>
    <col min="9743" max="9745" width="9.140625" style="1"/>
    <col min="9746" max="9746" width="8.28515625" style="1" bestFit="1" customWidth="1"/>
    <col min="9747" max="9984" width="9.140625" style="1"/>
    <col min="9985" max="9985" width="6.5703125" style="1" bestFit="1" customWidth="1"/>
    <col min="9986" max="9986" width="11.7109375" style="1" customWidth="1"/>
    <col min="9987" max="9987" width="12.5703125" style="1" customWidth="1"/>
    <col min="9988" max="9988" width="70.85546875" style="1" customWidth="1"/>
    <col min="9989" max="9989" width="5.7109375" style="1" bestFit="1" customWidth="1"/>
    <col min="9990" max="9990" width="7.140625" style="1" bestFit="1" customWidth="1"/>
    <col min="9991" max="9991" width="11.140625" style="1" customWidth="1"/>
    <col min="9992" max="9992" width="13.28515625" style="1" customWidth="1"/>
    <col min="9993" max="9993" width="15" style="1" customWidth="1"/>
    <col min="9994" max="9994" width="14.85546875" style="1" customWidth="1"/>
    <col min="9995" max="9995" width="12.7109375" style="1" bestFit="1" customWidth="1"/>
    <col min="9996" max="9996" width="13.7109375" style="1" bestFit="1" customWidth="1"/>
    <col min="9997" max="9997" width="9" style="1" bestFit="1" customWidth="1"/>
    <col min="9998" max="9998" width="11.140625" style="1" bestFit="1" customWidth="1"/>
    <col min="9999" max="10001" width="9.140625" style="1"/>
    <col min="10002" max="10002" width="8.28515625" style="1" bestFit="1" customWidth="1"/>
    <col min="10003" max="10240" width="9.140625" style="1"/>
    <col min="10241" max="10241" width="6.5703125" style="1" bestFit="1" customWidth="1"/>
    <col min="10242" max="10242" width="11.7109375" style="1" customWidth="1"/>
    <col min="10243" max="10243" width="12.5703125" style="1" customWidth="1"/>
    <col min="10244" max="10244" width="70.85546875" style="1" customWidth="1"/>
    <col min="10245" max="10245" width="5.7109375" style="1" bestFit="1" customWidth="1"/>
    <col min="10246" max="10246" width="7.140625" style="1" bestFit="1" customWidth="1"/>
    <col min="10247" max="10247" width="11.140625" style="1" customWidth="1"/>
    <col min="10248" max="10248" width="13.28515625" style="1" customWidth="1"/>
    <col min="10249" max="10249" width="15" style="1" customWidth="1"/>
    <col min="10250" max="10250" width="14.85546875" style="1" customWidth="1"/>
    <col min="10251" max="10251" width="12.7109375" style="1" bestFit="1" customWidth="1"/>
    <col min="10252" max="10252" width="13.7109375" style="1" bestFit="1" customWidth="1"/>
    <col min="10253" max="10253" width="9" style="1" bestFit="1" customWidth="1"/>
    <col min="10254" max="10254" width="11.140625" style="1" bestFit="1" customWidth="1"/>
    <col min="10255" max="10257" width="9.140625" style="1"/>
    <col min="10258" max="10258" width="8.28515625" style="1" bestFit="1" customWidth="1"/>
    <col min="10259" max="10496" width="9.140625" style="1"/>
    <col min="10497" max="10497" width="6.5703125" style="1" bestFit="1" customWidth="1"/>
    <col min="10498" max="10498" width="11.7109375" style="1" customWidth="1"/>
    <col min="10499" max="10499" width="12.5703125" style="1" customWidth="1"/>
    <col min="10500" max="10500" width="70.85546875" style="1" customWidth="1"/>
    <col min="10501" max="10501" width="5.7109375" style="1" bestFit="1" customWidth="1"/>
    <col min="10502" max="10502" width="7.140625" style="1" bestFit="1" customWidth="1"/>
    <col min="10503" max="10503" width="11.140625" style="1" customWidth="1"/>
    <col min="10504" max="10504" width="13.28515625" style="1" customWidth="1"/>
    <col min="10505" max="10505" width="15" style="1" customWidth="1"/>
    <col min="10506" max="10506" width="14.85546875" style="1" customWidth="1"/>
    <col min="10507" max="10507" width="12.7109375" style="1" bestFit="1" customWidth="1"/>
    <col min="10508" max="10508" width="13.7109375" style="1" bestFit="1" customWidth="1"/>
    <col min="10509" max="10509" width="9" style="1" bestFit="1" customWidth="1"/>
    <col min="10510" max="10510" width="11.140625" style="1" bestFit="1" customWidth="1"/>
    <col min="10511" max="10513" width="9.140625" style="1"/>
    <col min="10514" max="10514" width="8.28515625" style="1" bestFit="1" customWidth="1"/>
    <col min="10515" max="10752" width="9.140625" style="1"/>
    <col min="10753" max="10753" width="6.5703125" style="1" bestFit="1" customWidth="1"/>
    <col min="10754" max="10754" width="11.7109375" style="1" customWidth="1"/>
    <col min="10755" max="10755" width="12.5703125" style="1" customWidth="1"/>
    <col min="10756" max="10756" width="70.85546875" style="1" customWidth="1"/>
    <col min="10757" max="10757" width="5.7109375" style="1" bestFit="1" customWidth="1"/>
    <col min="10758" max="10758" width="7.140625" style="1" bestFit="1" customWidth="1"/>
    <col min="10759" max="10759" width="11.140625" style="1" customWidth="1"/>
    <col min="10760" max="10760" width="13.28515625" style="1" customWidth="1"/>
    <col min="10761" max="10761" width="15" style="1" customWidth="1"/>
    <col min="10762" max="10762" width="14.85546875" style="1" customWidth="1"/>
    <col min="10763" max="10763" width="12.7109375" style="1" bestFit="1" customWidth="1"/>
    <col min="10764" max="10764" width="13.7109375" style="1" bestFit="1" customWidth="1"/>
    <col min="10765" max="10765" width="9" style="1" bestFit="1" customWidth="1"/>
    <col min="10766" max="10766" width="11.140625" style="1" bestFit="1" customWidth="1"/>
    <col min="10767" max="10769" width="9.140625" style="1"/>
    <col min="10770" max="10770" width="8.28515625" style="1" bestFit="1" customWidth="1"/>
    <col min="10771" max="11008" width="9.140625" style="1"/>
    <col min="11009" max="11009" width="6.5703125" style="1" bestFit="1" customWidth="1"/>
    <col min="11010" max="11010" width="11.7109375" style="1" customWidth="1"/>
    <col min="11011" max="11011" width="12.5703125" style="1" customWidth="1"/>
    <col min="11012" max="11012" width="70.85546875" style="1" customWidth="1"/>
    <col min="11013" max="11013" width="5.7109375" style="1" bestFit="1" customWidth="1"/>
    <col min="11014" max="11014" width="7.140625" style="1" bestFit="1" customWidth="1"/>
    <col min="11015" max="11015" width="11.140625" style="1" customWidth="1"/>
    <col min="11016" max="11016" width="13.28515625" style="1" customWidth="1"/>
    <col min="11017" max="11017" width="15" style="1" customWidth="1"/>
    <col min="11018" max="11018" width="14.85546875" style="1" customWidth="1"/>
    <col min="11019" max="11019" width="12.7109375" style="1" bestFit="1" customWidth="1"/>
    <col min="11020" max="11020" width="13.7109375" style="1" bestFit="1" customWidth="1"/>
    <col min="11021" max="11021" width="9" style="1" bestFit="1" customWidth="1"/>
    <col min="11022" max="11022" width="11.140625" style="1" bestFit="1" customWidth="1"/>
    <col min="11023" max="11025" width="9.140625" style="1"/>
    <col min="11026" max="11026" width="8.28515625" style="1" bestFit="1" customWidth="1"/>
    <col min="11027" max="11264" width="9.140625" style="1"/>
    <col min="11265" max="11265" width="6.5703125" style="1" bestFit="1" customWidth="1"/>
    <col min="11266" max="11266" width="11.7109375" style="1" customWidth="1"/>
    <col min="11267" max="11267" width="12.5703125" style="1" customWidth="1"/>
    <col min="11268" max="11268" width="70.85546875" style="1" customWidth="1"/>
    <col min="11269" max="11269" width="5.7109375" style="1" bestFit="1" customWidth="1"/>
    <col min="11270" max="11270" width="7.140625" style="1" bestFit="1" customWidth="1"/>
    <col min="11271" max="11271" width="11.140625" style="1" customWidth="1"/>
    <col min="11272" max="11272" width="13.28515625" style="1" customWidth="1"/>
    <col min="11273" max="11273" width="15" style="1" customWidth="1"/>
    <col min="11274" max="11274" width="14.85546875" style="1" customWidth="1"/>
    <col min="11275" max="11275" width="12.7109375" style="1" bestFit="1" customWidth="1"/>
    <col min="11276" max="11276" width="13.7109375" style="1" bestFit="1" customWidth="1"/>
    <col min="11277" max="11277" width="9" style="1" bestFit="1" customWidth="1"/>
    <col min="11278" max="11278" width="11.140625" style="1" bestFit="1" customWidth="1"/>
    <col min="11279" max="11281" width="9.140625" style="1"/>
    <col min="11282" max="11282" width="8.28515625" style="1" bestFit="1" customWidth="1"/>
    <col min="11283" max="11520" width="9.140625" style="1"/>
    <col min="11521" max="11521" width="6.5703125" style="1" bestFit="1" customWidth="1"/>
    <col min="11522" max="11522" width="11.7109375" style="1" customWidth="1"/>
    <col min="11523" max="11523" width="12.5703125" style="1" customWidth="1"/>
    <col min="11524" max="11524" width="70.85546875" style="1" customWidth="1"/>
    <col min="11525" max="11525" width="5.7109375" style="1" bestFit="1" customWidth="1"/>
    <col min="11526" max="11526" width="7.140625" style="1" bestFit="1" customWidth="1"/>
    <col min="11527" max="11527" width="11.140625" style="1" customWidth="1"/>
    <col min="11528" max="11528" width="13.28515625" style="1" customWidth="1"/>
    <col min="11529" max="11529" width="15" style="1" customWidth="1"/>
    <col min="11530" max="11530" width="14.85546875" style="1" customWidth="1"/>
    <col min="11531" max="11531" width="12.7109375" style="1" bestFit="1" customWidth="1"/>
    <col min="11532" max="11532" width="13.7109375" style="1" bestFit="1" customWidth="1"/>
    <col min="11533" max="11533" width="9" style="1" bestFit="1" customWidth="1"/>
    <col min="11534" max="11534" width="11.140625" style="1" bestFit="1" customWidth="1"/>
    <col min="11535" max="11537" width="9.140625" style="1"/>
    <col min="11538" max="11538" width="8.28515625" style="1" bestFit="1" customWidth="1"/>
    <col min="11539" max="11776" width="9.140625" style="1"/>
    <col min="11777" max="11777" width="6.5703125" style="1" bestFit="1" customWidth="1"/>
    <col min="11778" max="11778" width="11.7109375" style="1" customWidth="1"/>
    <col min="11779" max="11779" width="12.5703125" style="1" customWidth="1"/>
    <col min="11780" max="11780" width="70.85546875" style="1" customWidth="1"/>
    <col min="11781" max="11781" width="5.7109375" style="1" bestFit="1" customWidth="1"/>
    <col min="11782" max="11782" width="7.140625" style="1" bestFit="1" customWidth="1"/>
    <col min="11783" max="11783" width="11.140625" style="1" customWidth="1"/>
    <col min="11784" max="11784" width="13.28515625" style="1" customWidth="1"/>
    <col min="11785" max="11785" width="15" style="1" customWidth="1"/>
    <col min="11786" max="11786" width="14.85546875" style="1" customWidth="1"/>
    <col min="11787" max="11787" width="12.7109375" style="1" bestFit="1" customWidth="1"/>
    <col min="11788" max="11788" width="13.7109375" style="1" bestFit="1" customWidth="1"/>
    <col min="11789" max="11789" width="9" style="1" bestFit="1" customWidth="1"/>
    <col min="11790" max="11790" width="11.140625" style="1" bestFit="1" customWidth="1"/>
    <col min="11791" max="11793" width="9.140625" style="1"/>
    <col min="11794" max="11794" width="8.28515625" style="1" bestFit="1" customWidth="1"/>
    <col min="11795" max="12032" width="9.140625" style="1"/>
    <col min="12033" max="12033" width="6.5703125" style="1" bestFit="1" customWidth="1"/>
    <col min="12034" max="12034" width="11.7109375" style="1" customWidth="1"/>
    <col min="12035" max="12035" width="12.5703125" style="1" customWidth="1"/>
    <col min="12036" max="12036" width="70.85546875" style="1" customWidth="1"/>
    <col min="12037" max="12037" width="5.7109375" style="1" bestFit="1" customWidth="1"/>
    <col min="12038" max="12038" width="7.140625" style="1" bestFit="1" customWidth="1"/>
    <col min="12039" max="12039" width="11.140625" style="1" customWidth="1"/>
    <col min="12040" max="12040" width="13.28515625" style="1" customWidth="1"/>
    <col min="12041" max="12041" width="15" style="1" customWidth="1"/>
    <col min="12042" max="12042" width="14.85546875" style="1" customWidth="1"/>
    <col min="12043" max="12043" width="12.7109375" style="1" bestFit="1" customWidth="1"/>
    <col min="12044" max="12044" width="13.7109375" style="1" bestFit="1" customWidth="1"/>
    <col min="12045" max="12045" width="9" style="1" bestFit="1" customWidth="1"/>
    <col min="12046" max="12046" width="11.140625" style="1" bestFit="1" customWidth="1"/>
    <col min="12047" max="12049" width="9.140625" style="1"/>
    <col min="12050" max="12050" width="8.28515625" style="1" bestFit="1" customWidth="1"/>
    <col min="12051" max="12288" width="9.140625" style="1"/>
    <col min="12289" max="12289" width="6.5703125" style="1" bestFit="1" customWidth="1"/>
    <col min="12290" max="12290" width="11.7109375" style="1" customWidth="1"/>
    <col min="12291" max="12291" width="12.5703125" style="1" customWidth="1"/>
    <col min="12292" max="12292" width="70.85546875" style="1" customWidth="1"/>
    <col min="12293" max="12293" width="5.7109375" style="1" bestFit="1" customWidth="1"/>
    <col min="12294" max="12294" width="7.140625" style="1" bestFit="1" customWidth="1"/>
    <col min="12295" max="12295" width="11.140625" style="1" customWidth="1"/>
    <col min="12296" max="12296" width="13.28515625" style="1" customWidth="1"/>
    <col min="12297" max="12297" width="15" style="1" customWidth="1"/>
    <col min="12298" max="12298" width="14.85546875" style="1" customWidth="1"/>
    <col min="12299" max="12299" width="12.7109375" style="1" bestFit="1" customWidth="1"/>
    <col min="12300" max="12300" width="13.7109375" style="1" bestFit="1" customWidth="1"/>
    <col min="12301" max="12301" width="9" style="1" bestFit="1" customWidth="1"/>
    <col min="12302" max="12302" width="11.140625" style="1" bestFit="1" customWidth="1"/>
    <col min="12303" max="12305" width="9.140625" style="1"/>
    <col min="12306" max="12306" width="8.28515625" style="1" bestFit="1" customWidth="1"/>
    <col min="12307" max="12544" width="9.140625" style="1"/>
    <col min="12545" max="12545" width="6.5703125" style="1" bestFit="1" customWidth="1"/>
    <col min="12546" max="12546" width="11.7109375" style="1" customWidth="1"/>
    <col min="12547" max="12547" width="12.5703125" style="1" customWidth="1"/>
    <col min="12548" max="12548" width="70.85546875" style="1" customWidth="1"/>
    <col min="12549" max="12549" width="5.7109375" style="1" bestFit="1" customWidth="1"/>
    <col min="12550" max="12550" width="7.140625" style="1" bestFit="1" customWidth="1"/>
    <col min="12551" max="12551" width="11.140625" style="1" customWidth="1"/>
    <col min="12552" max="12552" width="13.28515625" style="1" customWidth="1"/>
    <col min="12553" max="12553" width="15" style="1" customWidth="1"/>
    <col min="12554" max="12554" width="14.85546875" style="1" customWidth="1"/>
    <col min="12555" max="12555" width="12.7109375" style="1" bestFit="1" customWidth="1"/>
    <col min="12556" max="12556" width="13.7109375" style="1" bestFit="1" customWidth="1"/>
    <col min="12557" max="12557" width="9" style="1" bestFit="1" customWidth="1"/>
    <col min="12558" max="12558" width="11.140625" style="1" bestFit="1" customWidth="1"/>
    <col min="12559" max="12561" width="9.140625" style="1"/>
    <col min="12562" max="12562" width="8.28515625" style="1" bestFit="1" customWidth="1"/>
    <col min="12563" max="12800" width="9.140625" style="1"/>
    <col min="12801" max="12801" width="6.5703125" style="1" bestFit="1" customWidth="1"/>
    <col min="12802" max="12802" width="11.7109375" style="1" customWidth="1"/>
    <col min="12803" max="12803" width="12.5703125" style="1" customWidth="1"/>
    <col min="12804" max="12804" width="70.85546875" style="1" customWidth="1"/>
    <col min="12805" max="12805" width="5.7109375" style="1" bestFit="1" customWidth="1"/>
    <col min="12806" max="12806" width="7.140625" style="1" bestFit="1" customWidth="1"/>
    <col min="12807" max="12807" width="11.140625" style="1" customWidth="1"/>
    <col min="12808" max="12808" width="13.28515625" style="1" customWidth="1"/>
    <col min="12809" max="12809" width="15" style="1" customWidth="1"/>
    <col min="12810" max="12810" width="14.85546875" style="1" customWidth="1"/>
    <col min="12811" max="12811" width="12.7109375" style="1" bestFit="1" customWidth="1"/>
    <col min="12812" max="12812" width="13.7109375" style="1" bestFit="1" customWidth="1"/>
    <col min="12813" max="12813" width="9" style="1" bestFit="1" customWidth="1"/>
    <col min="12814" max="12814" width="11.140625" style="1" bestFit="1" customWidth="1"/>
    <col min="12815" max="12817" width="9.140625" style="1"/>
    <col min="12818" max="12818" width="8.28515625" style="1" bestFit="1" customWidth="1"/>
    <col min="12819" max="13056" width="9.140625" style="1"/>
    <col min="13057" max="13057" width="6.5703125" style="1" bestFit="1" customWidth="1"/>
    <col min="13058" max="13058" width="11.7109375" style="1" customWidth="1"/>
    <col min="13059" max="13059" width="12.5703125" style="1" customWidth="1"/>
    <col min="13060" max="13060" width="70.85546875" style="1" customWidth="1"/>
    <col min="13061" max="13061" width="5.7109375" style="1" bestFit="1" customWidth="1"/>
    <col min="13062" max="13062" width="7.140625" style="1" bestFit="1" customWidth="1"/>
    <col min="13063" max="13063" width="11.140625" style="1" customWidth="1"/>
    <col min="13064" max="13064" width="13.28515625" style="1" customWidth="1"/>
    <col min="13065" max="13065" width="15" style="1" customWidth="1"/>
    <col min="13066" max="13066" width="14.85546875" style="1" customWidth="1"/>
    <col min="13067" max="13067" width="12.7109375" style="1" bestFit="1" customWidth="1"/>
    <col min="13068" max="13068" width="13.7109375" style="1" bestFit="1" customWidth="1"/>
    <col min="13069" max="13069" width="9" style="1" bestFit="1" customWidth="1"/>
    <col min="13070" max="13070" width="11.140625" style="1" bestFit="1" customWidth="1"/>
    <col min="13071" max="13073" width="9.140625" style="1"/>
    <col min="13074" max="13074" width="8.28515625" style="1" bestFit="1" customWidth="1"/>
    <col min="13075" max="13312" width="9.140625" style="1"/>
    <col min="13313" max="13313" width="6.5703125" style="1" bestFit="1" customWidth="1"/>
    <col min="13314" max="13314" width="11.7109375" style="1" customWidth="1"/>
    <col min="13315" max="13315" width="12.5703125" style="1" customWidth="1"/>
    <col min="13316" max="13316" width="70.85546875" style="1" customWidth="1"/>
    <col min="13317" max="13317" width="5.7109375" style="1" bestFit="1" customWidth="1"/>
    <col min="13318" max="13318" width="7.140625" style="1" bestFit="1" customWidth="1"/>
    <col min="13319" max="13319" width="11.140625" style="1" customWidth="1"/>
    <col min="13320" max="13320" width="13.28515625" style="1" customWidth="1"/>
    <col min="13321" max="13321" width="15" style="1" customWidth="1"/>
    <col min="13322" max="13322" width="14.85546875" style="1" customWidth="1"/>
    <col min="13323" max="13323" width="12.7109375" style="1" bestFit="1" customWidth="1"/>
    <col min="13324" max="13324" width="13.7109375" style="1" bestFit="1" customWidth="1"/>
    <col min="13325" max="13325" width="9" style="1" bestFit="1" customWidth="1"/>
    <col min="13326" max="13326" width="11.140625" style="1" bestFit="1" customWidth="1"/>
    <col min="13327" max="13329" width="9.140625" style="1"/>
    <col min="13330" max="13330" width="8.28515625" style="1" bestFit="1" customWidth="1"/>
    <col min="13331" max="13568" width="9.140625" style="1"/>
    <col min="13569" max="13569" width="6.5703125" style="1" bestFit="1" customWidth="1"/>
    <col min="13570" max="13570" width="11.7109375" style="1" customWidth="1"/>
    <col min="13571" max="13571" width="12.5703125" style="1" customWidth="1"/>
    <col min="13572" max="13572" width="70.85546875" style="1" customWidth="1"/>
    <col min="13573" max="13573" width="5.7109375" style="1" bestFit="1" customWidth="1"/>
    <col min="13574" max="13574" width="7.140625" style="1" bestFit="1" customWidth="1"/>
    <col min="13575" max="13575" width="11.140625" style="1" customWidth="1"/>
    <col min="13576" max="13576" width="13.28515625" style="1" customWidth="1"/>
    <col min="13577" max="13577" width="15" style="1" customWidth="1"/>
    <col min="13578" max="13578" width="14.85546875" style="1" customWidth="1"/>
    <col min="13579" max="13579" width="12.7109375" style="1" bestFit="1" customWidth="1"/>
    <col min="13580" max="13580" width="13.7109375" style="1" bestFit="1" customWidth="1"/>
    <col min="13581" max="13581" width="9" style="1" bestFit="1" customWidth="1"/>
    <col min="13582" max="13582" width="11.140625" style="1" bestFit="1" customWidth="1"/>
    <col min="13583" max="13585" width="9.140625" style="1"/>
    <col min="13586" max="13586" width="8.28515625" style="1" bestFit="1" customWidth="1"/>
    <col min="13587" max="13824" width="9.140625" style="1"/>
    <col min="13825" max="13825" width="6.5703125" style="1" bestFit="1" customWidth="1"/>
    <col min="13826" max="13826" width="11.7109375" style="1" customWidth="1"/>
    <col min="13827" max="13827" width="12.5703125" style="1" customWidth="1"/>
    <col min="13828" max="13828" width="70.85546875" style="1" customWidth="1"/>
    <col min="13829" max="13829" width="5.7109375" style="1" bestFit="1" customWidth="1"/>
    <col min="13830" max="13830" width="7.140625" style="1" bestFit="1" customWidth="1"/>
    <col min="13831" max="13831" width="11.140625" style="1" customWidth="1"/>
    <col min="13832" max="13832" width="13.28515625" style="1" customWidth="1"/>
    <col min="13833" max="13833" width="15" style="1" customWidth="1"/>
    <col min="13834" max="13834" width="14.85546875" style="1" customWidth="1"/>
    <col min="13835" max="13835" width="12.7109375" style="1" bestFit="1" customWidth="1"/>
    <col min="13836" max="13836" width="13.7109375" style="1" bestFit="1" customWidth="1"/>
    <col min="13837" max="13837" width="9" style="1" bestFit="1" customWidth="1"/>
    <col min="13838" max="13838" width="11.140625" style="1" bestFit="1" customWidth="1"/>
    <col min="13839" max="13841" width="9.140625" style="1"/>
    <col min="13842" max="13842" width="8.28515625" style="1" bestFit="1" customWidth="1"/>
    <col min="13843" max="14080" width="9.140625" style="1"/>
    <col min="14081" max="14081" width="6.5703125" style="1" bestFit="1" customWidth="1"/>
    <col min="14082" max="14082" width="11.7109375" style="1" customWidth="1"/>
    <col min="14083" max="14083" width="12.5703125" style="1" customWidth="1"/>
    <col min="14084" max="14084" width="70.85546875" style="1" customWidth="1"/>
    <col min="14085" max="14085" width="5.7109375" style="1" bestFit="1" customWidth="1"/>
    <col min="14086" max="14086" width="7.140625" style="1" bestFit="1" customWidth="1"/>
    <col min="14087" max="14087" width="11.140625" style="1" customWidth="1"/>
    <col min="14088" max="14088" width="13.28515625" style="1" customWidth="1"/>
    <col min="14089" max="14089" width="15" style="1" customWidth="1"/>
    <col min="14090" max="14090" width="14.85546875" style="1" customWidth="1"/>
    <col min="14091" max="14091" width="12.7109375" style="1" bestFit="1" customWidth="1"/>
    <col min="14092" max="14092" width="13.7109375" style="1" bestFit="1" customWidth="1"/>
    <col min="14093" max="14093" width="9" style="1" bestFit="1" customWidth="1"/>
    <col min="14094" max="14094" width="11.140625" style="1" bestFit="1" customWidth="1"/>
    <col min="14095" max="14097" width="9.140625" style="1"/>
    <col min="14098" max="14098" width="8.28515625" style="1" bestFit="1" customWidth="1"/>
    <col min="14099" max="14336" width="9.140625" style="1"/>
    <col min="14337" max="14337" width="6.5703125" style="1" bestFit="1" customWidth="1"/>
    <col min="14338" max="14338" width="11.7109375" style="1" customWidth="1"/>
    <col min="14339" max="14339" width="12.5703125" style="1" customWidth="1"/>
    <col min="14340" max="14340" width="70.85546875" style="1" customWidth="1"/>
    <col min="14341" max="14341" width="5.7109375" style="1" bestFit="1" customWidth="1"/>
    <col min="14342" max="14342" width="7.140625" style="1" bestFit="1" customWidth="1"/>
    <col min="14343" max="14343" width="11.140625" style="1" customWidth="1"/>
    <col min="14344" max="14344" width="13.28515625" style="1" customWidth="1"/>
    <col min="14345" max="14345" width="15" style="1" customWidth="1"/>
    <col min="14346" max="14346" width="14.85546875" style="1" customWidth="1"/>
    <col min="14347" max="14347" width="12.7109375" style="1" bestFit="1" customWidth="1"/>
    <col min="14348" max="14348" width="13.7109375" style="1" bestFit="1" customWidth="1"/>
    <col min="14349" max="14349" width="9" style="1" bestFit="1" customWidth="1"/>
    <col min="14350" max="14350" width="11.140625" style="1" bestFit="1" customWidth="1"/>
    <col min="14351" max="14353" width="9.140625" style="1"/>
    <col min="14354" max="14354" width="8.28515625" style="1" bestFit="1" customWidth="1"/>
    <col min="14355" max="14592" width="9.140625" style="1"/>
    <col min="14593" max="14593" width="6.5703125" style="1" bestFit="1" customWidth="1"/>
    <col min="14594" max="14594" width="11.7109375" style="1" customWidth="1"/>
    <col min="14595" max="14595" width="12.5703125" style="1" customWidth="1"/>
    <col min="14596" max="14596" width="70.85546875" style="1" customWidth="1"/>
    <col min="14597" max="14597" width="5.7109375" style="1" bestFit="1" customWidth="1"/>
    <col min="14598" max="14598" width="7.140625" style="1" bestFit="1" customWidth="1"/>
    <col min="14599" max="14599" width="11.140625" style="1" customWidth="1"/>
    <col min="14600" max="14600" width="13.28515625" style="1" customWidth="1"/>
    <col min="14601" max="14601" width="15" style="1" customWidth="1"/>
    <col min="14602" max="14602" width="14.85546875" style="1" customWidth="1"/>
    <col min="14603" max="14603" width="12.7109375" style="1" bestFit="1" customWidth="1"/>
    <col min="14604" max="14604" width="13.7109375" style="1" bestFit="1" customWidth="1"/>
    <col min="14605" max="14605" width="9" style="1" bestFit="1" customWidth="1"/>
    <col min="14606" max="14606" width="11.140625" style="1" bestFit="1" customWidth="1"/>
    <col min="14607" max="14609" width="9.140625" style="1"/>
    <col min="14610" max="14610" width="8.28515625" style="1" bestFit="1" customWidth="1"/>
    <col min="14611" max="14848" width="9.140625" style="1"/>
    <col min="14849" max="14849" width="6.5703125" style="1" bestFit="1" customWidth="1"/>
    <col min="14850" max="14850" width="11.7109375" style="1" customWidth="1"/>
    <col min="14851" max="14851" width="12.5703125" style="1" customWidth="1"/>
    <col min="14852" max="14852" width="70.85546875" style="1" customWidth="1"/>
    <col min="14853" max="14853" width="5.7109375" style="1" bestFit="1" customWidth="1"/>
    <col min="14854" max="14854" width="7.140625" style="1" bestFit="1" customWidth="1"/>
    <col min="14855" max="14855" width="11.140625" style="1" customWidth="1"/>
    <col min="14856" max="14856" width="13.28515625" style="1" customWidth="1"/>
    <col min="14857" max="14857" width="15" style="1" customWidth="1"/>
    <col min="14858" max="14858" width="14.85546875" style="1" customWidth="1"/>
    <col min="14859" max="14859" width="12.7109375" style="1" bestFit="1" customWidth="1"/>
    <col min="14860" max="14860" width="13.7109375" style="1" bestFit="1" customWidth="1"/>
    <col min="14861" max="14861" width="9" style="1" bestFit="1" customWidth="1"/>
    <col min="14862" max="14862" width="11.140625" style="1" bestFit="1" customWidth="1"/>
    <col min="14863" max="14865" width="9.140625" style="1"/>
    <col min="14866" max="14866" width="8.28515625" style="1" bestFit="1" customWidth="1"/>
    <col min="14867" max="15104" width="9.140625" style="1"/>
    <col min="15105" max="15105" width="6.5703125" style="1" bestFit="1" customWidth="1"/>
    <col min="15106" max="15106" width="11.7109375" style="1" customWidth="1"/>
    <col min="15107" max="15107" width="12.5703125" style="1" customWidth="1"/>
    <col min="15108" max="15108" width="70.85546875" style="1" customWidth="1"/>
    <col min="15109" max="15109" width="5.7109375" style="1" bestFit="1" customWidth="1"/>
    <col min="15110" max="15110" width="7.140625" style="1" bestFit="1" customWidth="1"/>
    <col min="15111" max="15111" width="11.140625" style="1" customWidth="1"/>
    <col min="15112" max="15112" width="13.28515625" style="1" customWidth="1"/>
    <col min="15113" max="15113" width="15" style="1" customWidth="1"/>
    <col min="15114" max="15114" width="14.85546875" style="1" customWidth="1"/>
    <col min="15115" max="15115" width="12.7109375" style="1" bestFit="1" customWidth="1"/>
    <col min="15116" max="15116" width="13.7109375" style="1" bestFit="1" customWidth="1"/>
    <col min="15117" max="15117" width="9" style="1" bestFit="1" customWidth="1"/>
    <col min="15118" max="15118" width="11.140625" style="1" bestFit="1" customWidth="1"/>
    <col min="15119" max="15121" width="9.140625" style="1"/>
    <col min="15122" max="15122" width="8.28515625" style="1" bestFit="1" customWidth="1"/>
    <col min="15123" max="15360" width="9.140625" style="1"/>
    <col min="15361" max="15361" width="6.5703125" style="1" bestFit="1" customWidth="1"/>
    <col min="15362" max="15362" width="11.7109375" style="1" customWidth="1"/>
    <col min="15363" max="15363" width="12.5703125" style="1" customWidth="1"/>
    <col min="15364" max="15364" width="70.85546875" style="1" customWidth="1"/>
    <col min="15365" max="15365" width="5.7109375" style="1" bestFit="1" customWidth="1"/>
    <col min="15366" max="15366" width="7.140625" style="1" bestFit="1" customWidth="1"/>
    <col min="15367" max="15367" width="11.140625" style="1" customWidth="1"/>
    <col min="15368" max="15368" width="13.28515625" style="1" customWidth="1"/>
    <col min="15369" max="15369" width="15" style="1" customWidth="1"/>
    <col min="15370" max="15370" width="14.85546875" style="1" customWidth="1"/>
    <col min="15371" max="15371" width="12.7109375" style="1" bestFit="1" customWidth="1"/>
    <col min="15372" max="15372" width="13.7109375" style="1" bestFit="1" customWidth="1"/>
    <col min="15373" max="15373" width="9" style="1" bestFit="1" customWidth="1"/>
    <col min="15374" max="15374" width="11.140625" style="1" bestFit="1" customWidth="1"/>
    <col min="15375" max="15377" width="9.140625" style="1"/>
    <col min="15378" max="15378" width="8.28515625" style="1" bestFit="1" customWidth="1"/>
    <col min="15379" max="15616" width="9.140625" style="1"/>
    <col min="15617" max="15617" width="6.5703125" style="1" bestFit="1" customWidth="1"/>
    <col min="15618" max="15618" width="11.7109375" style="1" customWidth="1"/>
    <col min="15619" max="15619" width="12.5703125" style="1" customWidth="1"/>
    <col min="15620" max="15620" width="70.85546875" style="1" customWidth="1"/>
    <col min="15621" max="15621" width="5.7109375" style="1" bestFit="1" customWidth="1"/>
    <col min="15622" max="15622" width="7.140625" style="1" bestFit="1" customWidth="1"/>
    <col min="15623" max="15623" width="11.140625" style="1" customWidth="1"/>
    <col min="15624" max="15624" width="13.28515625" style="1" customWidth="1"/>
    <col min="15625" max="15625" width="15" style="1" customWidth="1"/>
    <col min="15626" max="15626" width="14.85546875" style="1" customWidth="1"/>
    <col min="15627" max="15627" width="12.7109375" style="1" bestFit="1" customWidth="1"/>
    <col min="15628" max="15628" width="13.7109375" style="1" bestFit="1" customWidth="1"/>
    <col min="15629" max="15629" width="9" style="1" bestFit="1" customWidth="1"/>
    <col min="15630" max="15630" width="11.140625" style="1" bestFit="1" customWidth="1"/>
    <col min="15631" max="15633" width="9.140625" style="1"/>
    <col min="15634" max="15634" width="8.28515625" style="1" bestFit="1" customWidth="1"/>
    <col min="15635" max="15872" width="9.140625" style="1"/>
    <col min="15873" max="15873" width="6.5703125" style="1" bestFit="1" customWidth="1"/>
    <col min="15874" max="15874" width="11.7109375" style="1" customWidth="1"/>
    <col min="15875" max="15875" width="12.5703125" style="1" customWidth="1"/>
    <col min="15876" max="15876" width="70.85546875" style="1" customWidth="1"/>
    <col min="15877" max="15877" width="5.7109375" style="1" bestFit="1" customWidth="1"/>
    <col min="15878" max="15878" width="7.140625" style="1" bestFit="1" customWidth="1"/>
    <col min="15879" max="15879" width="11.140625" style="1" customWidth="1"/>
    <col min="15880" max="15880" width="13.28515625" style="1" customWidth="1"/>
    <col min="15881" max="15881" width="15" style="1" customWidth="1"/>
    <col min="15882" max="15882" width="14.85546875" style="1" customWidth="1"/>
    <col min="15883" max="15883" width="12.7109375" style="1" bestFit="1" customWidth="1"/>
    <col min="15884" max="15884" width="13.7109375" style="1" bestFit="1" customWidth="1"/>
    <col min="15885" max="15885" width="9" style="1" bestFit="1" customWidth="1"/>
    <col min="15886" max="15886" width="11.140625" style="1" bestFit="1" customWidth="1"/>
    <col min="15887" max="15889" width="9.140625" style="1"/>
    <col min="15890" max="15890" width="8.28515625" style="1" bestFit="1" customWidth="1"/>
    <col min="15891" max="16128" width="9.140625" style="1"/>
    <col min="16129" max="16129" width="6.5703125" style="1" bestFit="1" customWidth="1"/>
    <col min="16130" max="16130" width="11.7109375" style="1" customWidth="1"/>
    <col min="16131" max="16131" width="12.5703125" style="1" customWidth="1"/>
    <col min="16132" max="16132" width="70.85546875" style="1" customWidth="1"/>
    <col min="16133" max="16133" width="5.7109375" style="1" bestFit="1" customWidth="1"/>
    <col min="16134" max="16134" width="7.140625" style="1" bestFit="1" customWidth="1"/>
    <col min="16135" max="16135" width="11.140625" style="1" customWidth="1"/>
    <col min="16136" max="16136" width="13.28515625" style="1" customWidth="1"/>
    <col min="16137" max="16137" width="15" style="1" customWidth="1"/>
    <col min="16138" max="16138" width="14.85546875" style="1" customWidth="1"/>
    <col min="16139" max="16139" width="12.7109375" style="1" bestFit="1" customWidth="1"/>
    <col min="16140" max="16140" width="13.7109375" style="1" bestFit="1" customWidth="1"/>
    <col min="16141" max="16141" width="9" style="1" bestFit="1" customWidth="1"/>
    <col min="16142" max="16142" width="11.140625" style="1" bestFit="1" customWidth="1"/>
    <col min="16143" max="16145" width="9.140625" style="1"/>
    <col min="16146" max="16146" width="8.28515625" style="1" bestFit="1" customWidth="1"/>
    <col min="16147" max="16384" width="9.140625" style="1"/>
  </cols>
  <sheetData>
    <row r="1" spans="1:23" ht="12.75" customHeight="1">
      <c r="A1" s="162"/>
      <c r="B1" s="163"/>
      <c r="C1" s="163"/>
      <c r="D1" s="163"/>
      <c r="E1" s="163"/>
      <c r="F1" s="163"/>
      <c r="G1" s="164"/>
      <c r="H1" s="164"/>
      <c r="I1" s="165"/>
      <c r="J1" s="166"/>
      <c r="L1" s="2"/>
    </row>
    <row r="2" spans="1:23" ht="15" customHeight="1">
      <c r="A2" s="167"/>
      <c r="B2" s="168"/>
      <c r="C2" s="168"/>
      <c r="D2" s="168"/>
      <c r="E2" s="168"/>
      <c r="F2" s="168"/>
      <c r="G2" s="168"/>
      <c r="H2" s="168"/>
      <c r="I2" s="168"/>
      <c r="J2" s="169"/>
      <c r="L2" s="2"/>
    </row>
    <row r="3" spans="1:23" ht="12.75" customHeight="1">
      <c r="A3" s="170"/>
      <c r="B3" s="171"/>
      <c r="C3" s="171"/>
      <c r="D3" s="171"/>
      <c r="E3" s="171"/>
      <c r="F3" s="171"/>
      <c r="G3" s="171"/>
      <c r="H3" s="171"/>
      <c r="I3" s="171"/>
      <c r="J3" s="172"/>
      <c r="L3" s="2"/>
    </row>
    <row r="4" spans="1:23" ht="15" customHeight="1">
      <c r="A4" s="173"/>
      <c r="B4" s="174"/>
      <c r="C4" s="174"/>
      <c r="D4" s="174"/>
      <c r="E4" s="174"/>
      <c r="F4" s="174"/>
      <c r="G4" s="174"/>
      <c r="H4" s="174"/>
      <c r="I4" s="174"/>
      <c r="J4" s="175"/>
      <c r="L4" s="2"/>
    </row>
    <row r="5" spans="1:23" ht="15" customHeight="1" thickBot="1">
      <c r="A5" s="176" t="s">
        <v>17</v>
      </c>
      <c r="B5" s="177"/>
      <c r="C5" s="177"/>
      <c r="D5" s="177"/>
      <c r="E5" s="177"/>
      <c r="F5" s="177"/>
      <c r="G5" s="177"/>
      <c r="H5" s="177"/>
      <c r="I5" s="177"/>
      <c r="J5" s="178"/>
      <c r="L5" s="2"/>
    </row>
    <row r="6" spans="1:23" ht="3" customHeight="1" thickBot="1">
      <c r="A6" s="138"/>
      <c r="B6" s="138"/>
      <c r="C6" s="138"/>
      <c r="D6" s="138"/>
      <c r="E6" s="138"/>
      <c r="F6" s="138"/>
      <c r="G6" s="138"/>
      <c r="H6" s="138"/>
      <c r="I6" s="138"/>
      <c r="J6" s="138"/>
      <c r="L6" s="3"/>
    </row>
    <row r="7" spans="1:23" ht="13.5" customHeight="1" thickBot="1">
      <c r="A7" s="159" t="s">
        <v>226</v>
      </c>
      <c r="B7" s="160"/>
      <c r="C7" s="160"/>
      <c r="D7" s="160"/>
      <c r="E7" s="160"/>
      <c r="F7" s="160"/>
      <c r="G7" s="160"/>
      <c r="H7" s="160"/>
      <c r="I7" s="160"/>
      <c r="J7" s="100" t="s">
        <v>284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13.5" customHeight="1" thickBot="1">
      <c r="A8" s="159" t="s">
        <v>227</v>
      </c>
      <c r="B8" s="160"/>
      <c r="C8" s="160"/>
      <c r="D8" s="160"/>
      <c r="E8" s="160"/>
      <c r="F8" s="160"/>
      <c r="G8" s="160"/>
      <c r="H8" s="160"/>
      <c r="I8" s="160"/>
      <c r="J8" s="161"/>
      <c r="K8" s="27"/>
      <c r="L8" s="27"/>
      <c r="M8" s="27"/>
      <c r="N8" s="27"/>
      <c r="O8" s="27"/>
      <c r="P8" s="27"/>
    </row>
    <row r="9" spans="1:23" ht="3" customHeight="1" thickBot="1">
      <c r="A9" s="139"/>
      <c r="B9" s="139"/>
      <c r="C9" s="139"/>
      <c r="D9" s="139"/>
      <c r="E9" s="139"/>
      <c r="F9" s="139"/>
      <c r="G9" s="139"/>
      <c r="H9" s="139"/>
      <c r="I9" s="139"/>
      <c r="J9" s="139"/>
      <c r="L9" s="3"/>
    </row>
    <row r="10" spans="1:23" ht="15" customHeight="1">
      <c r="A10" s="140" t="s">
        <v>157</v>
      </c>
      <c r="B10" s="140"/>
      <c r="C10" s="140"/>
      <c r="D10" s="140"/>
      <c r="E10" s="140"/>
      <c r="F10" s="140"/>
      <c r="G10" s="140"/>
      <c r="H10" s="140"/>
      <c r="I10" s="140"/>
      <c r="J10" s="140"/>
      <c r="L10" s="3"/>
    </row>
    <row r="11" spans="1:23" ht="15" customHeight="1">
      <c r="A11" s="137" t="s">
        <v>158</v>
      </c>
      <c r="B11" s="137"/>
      <c r="C11" s="137"/>
      <c r="D11" s="137"/>
      <c r="E11" s="137"/>
      <c r="F11" s="137"/>
      <c r="G11" s="137"/>
      <c r="H11" s="137"/>
      <c r="I11" s="137"/>
      <c r="J11" s="137"/>
      <c r="L11" s="3"/>
    </row>
    <row r="12" spans="1:23" ht="15" customHeight="1">
      <c r="A12" s="137" t="s">
        <v>159</v>
      </c>
      <c r="B12" s="137"/>
      <c r="C12" s="137"/>
      <c r="D12" s="137"/>
      <c r="E12" s="137"/>
      <c r="F12" s="137"/>
      <c r="G12" s="137"/>
      <c r="H12" s="137"/>
      <c r="I12" s="137"/>
      <c r="J12" s="137"/>
      <c r="L12" s="3"/>
    </row>
    <row r="13" spans="1:23" ht="15" customHeight="1" thickBot="1">
      <c r="A13" s="132" t="s">
        <v>160</v>
      </c>
      <c r="B13" s="132"/>
      <c r="C13" s="132"/>
      <c r="D13" s="132"/>
      <c r="E13" s="132"/>
      <c r="F13" s="132"/>
      <c r="G13" s="132"/>
      <c r="H13" s="132"/>
      <c r="I13" s="132"/>
      <c r="J13" s="132"/>
      <c r="L13" s="3"/>
    </row>
    <row r="14" spans="1:23" ht="3" customHeight="1" thickBot="1">
      <c r="A14" s="133"/>
      <c r="B14" s="133"/>
      <c r="C14" s="133"/>
      <c r="D14" s="133"/>
      <c r="E14" s="133"/>
      <c r="F14" s="133"/>
      <c r="G14" s="133"/>
      <c r="H14" s="133"/>
      <c r="I14" s="133"/>
      <c r="J14" s="133"/>
      <c r="L14" s="3"/>
    </row>
    <row r="15" spans="1:23" ht="15" customHeight="1" thickBot="1">
      <c r="A15" s="134" t="s">
        <v>270</v>
      </c>
      <c r="B15" s="134"/>
      <c r="C15" s="134"/>
      <c r="D15" s="134"/>
      <c r="E15" s="134"/>
      <c r="F15" s="134"/>
      <c r="G15" s="134"/>
      <c r="H15" s="134"/>
      <c r="I15" s="134"/>
      <c r="J15" s="134"/>
      <c r="L15" s="3"/>
    </row>
    <row r="16" spans="1:23" ht="3" customHeight="1" thickBot="1">
      <c r="A16" s="135"/>
      <c r="B16" s="135"/>
      <c r="C16" s="135"/>
      <c r="D16" s="135"/>
      <c r="E16" s="135"/>
      <c r="F16" s="135"/>
      <c r="G16" s="135"/>
      <c r="H16" s="135"/>
      <c r="I16" s="135"/>
      <c r="J16" s="135"/>
      <c r="L16" s="3"/>
    </row>
    <row r="17" spans="1:18" ht="18" customHeight="1" thickBot="1">
      <c r="A17" s="136" t="s">
        <v>161</v>
      </c>
      <c r="B17" s="136"/>
      <c r="C17" s="136"/>
      <c r="D17" s="136"/>
      <c r="E17" s="136"/>
      <c r="F17" s="136"/>
      <c r="G17" s="136"/>
      <c r="H17" s="136"/>
      <c r="I17" s="136"/>
      <c r="J17" s="136"/>
      <c r="L17" s="3"/>
    </row>
    <row r="18" spans="1:18" ht="3" customHeight="1" thickBot="1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L18" s="118"/>
      <c r="M18" s="118"/>
      <c r="N18" s="118"/>
      <c r="O18" s="118"/>
      <c r="P18" s="118"/>
      <c r="Q18" s="118"/>
      <c r="R18" s="118"/>
    </row>
    <row r="19" spans="1:18" s="4" customFormat="1" ht="15" customHeight="1">
      <c r="A19" s="119" t="s">
        <v>1</v>
      </c>
      <c r="B19" s="121" t="s">
        <v>162</v>
      </c>
      <c r="C19" s="121" t="s">
        <v>163</v>
      </c>
      <c r="D19" s="123" t="s">
        <v>9</v>
      </c>
      <c r="E19" s="125" t="s">
        <v>5</v>
      </c>
      <c r="F19" s="125" t="s">
        <v>10</v>
      </c>
      <c r="G19" s="123" t="s">
        <v>164</v>
      </c>
      <c r="H19" s="123" t="s">
        <v>165</v>
      </c>
      <c r="I19" s="127" t="s">
        <v>166</v>
      </c>
      <c r="J19" s="130" t="s">
        <v>167</v>
      </c>
    </row>
    <row r="20" spans="1:18" s="4" customFormat="1" ht="11.25" customHeight="1" thickBot="1">
      <c r="A20" s="120"/>
      <c r="B20" s="122"/>
      <c r="C20" s="122"/>
      <c r="D20" s="124"/>
      <c r="E20" s="126"/>
      <c r="F20" s="126"/>
      <c r="G20" s="124"/>
      <c r="H20" s="124"/>
      <c r="I20" s="128"/>
      <c r="J20" s="131"/>
      <c r="L20" s="1"/>
    </row>
    <row r="21" spans="1:18" ht="3" customHeight="1" thickBot="1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L21" s="28"/>
    </row>
    <row r="22" spans="1:18" ht="16.5" customHeight="1" thickBot="1">
      <c r="A22" s="113" t="s">
        <v>142</v>
      </c>
      <c r="B22" s="114"/>
      <c r="C22" s="114"/>
      <c r="D22" s="114"/>
      <c r="E22" s="91"/>
      <c r="F22" s="109" t="s">
        <v>168</v>
      </c>
      <c r="G22" s="109"/>
      <c r="H22" s="109"/>
      <c r="I22" s="89">
        <f>SUM(I23:I31)</f>
        <v>78475.010000000009</v>
      </c>
      <c r="J22" s="90">
        <f>SUM(J23:J31)</f>
        <v>87788.11</v>
      </c>
    </row>
    <row r="23" spans="1:18" ht="22.5">
      <c r="A23" s="8" t="s">
        <v>2</v>
      </c>
      <c r="B23" s="5" t="s">
        <v>95</v>
      </c>
      <c r="C23" s="50" t="s">
        <v>23</v>
      </c>
      <c r="D23" s="9" t="s">
        <v>24</v>
      </c>
      <c r="E23" s="50" t="s">
        <v>4</v>
      </c>
      <c r="F23" s="180">
        <v>6.48</v>
      </c>
      <c r="G23" s="188">
        <v>242.72</v>
      </c>
      <c r="H23" s="51">
        <v>255.24</v>
      </c>
      <c r="I23" s="52">
        <f>TRUNC(F23*G23,2)</f>
        <v>1572.82</v>
      </c>
      <c r="J23" s="53">
        <f>TRUNC(F23*H23,2)</f>
        <v>1653.95</v>
      </c>
    </row>
    <row r="24" spans="1:18" ht="33.75">
      <c r="A24" s="45" t="s">
        <v>182</v>
      </c>
      <c r="B24" s="6" t="s">
        <v>13</v>
      </c>
      <c r="C24" s="46" t="s">
        <v>18</v>
      </c>
      <c r="D24" s="47" t="s">
        <v>11</v>
      </c>
      <c r="E24" s="46" t="s">
        <v>4</v>
      </c>
      <c r="F24" s="181">
        <v>202.01</v>
      </c>
      <c r="G24" s="189">
        <v>37.049999999999997</v>
      </c>
      <c r="H24" s="48">
        <v>39</v>
      </c>
      <c r="I24" s="49">
        <f t="shared" ref="I24:I27" si="0">TRUNC(F24*G24,2)</f>
        <v>7484.47</v>
      </c>
      <c r="J24" s="54">
        <f t="shared" ref="J24:J27" si="1">TRUNC(F24*H24,2)</f>
        <v>7878.39</v>
      </c>
    </row>
    <row r="25" spans="1:18" ht="45">
      <c r="A25" s="45" t="s">
        <v>183</v>
      </c>
      <c r="B25" s="6" t="s">
        <v>93</v>
      </c>
      <c r="C25" s="46" t="s">
        <v>20</v>
      </c>
      <c r="D25" s="47" t="s">
        <v>271</v>
      </c>
      <c r="E25" s="46" t="s">
        <v>19</v>
      </c>
      <c r="F25" s="181">
        <v>4</v>
      </c>
      <c r="G25" s="189">
        <v>942.39</v>
      </c>
      <c r="H25" s="48">
        <v>942.39</v>
      </c>
      <c r="I25" s="49">
        <f t="shared" si="0"/>
        <v>3769.56</v>
      </c>
      <c r="J25" s="54">
        <f t="shared" si="1"/>
        <v>3769.56</v>
      </c>
    </row>
    <row r="26" spans="1:18" ht="22.5">
      <c r="A26" s="45" t="s">
        <v>185</v>
      </c>
      <c r="B26" s="6" t="s">
        <v>102</v>
      </c>
      <c r="C26" s="46" t="s">
        <v>35</v>
      </c>
      <c r="D26" s="47" t="s">
        <v>36</v>
      </c>
      <c r="E26" s="46" t="s">
        <v>37</v>
      </c>
      <c r="F26" s="181">
        <v>30</v>
      </c>
      <c r="G26" s="189">
        <v>32.61</v>
      </c>
      <c r="H26" s="48">
        <v>33.590000000000003</v>
      </c>
      <c r="I26" s="49">
        <f t="shared" si="0"/>
        <v>978.3</v>
      </c>
      <c r="J26" s="54">
        <f t="shared" si="1"/>
        <v>1007.7</v>
      </c>
    </row>
    <row r="27" spans="1:18">
      <c r="A27" s="45" t="s">
        <v>186</v>
      </c>
      <c r="B27" s="6" t="s">
        <v>103</v>
      </c>
      <c r="C27" s="46" t="s">
        <v>38</v>
      </c>
      <c r="D27" s="47" t="s">
        <v>39</v>
      </c>
      <c r="E27" s="46" t="s">
        <v>5</v>
      </c>
      <c r="F27" s="181">
        <v>2</v>
      </c>
      <c r="G27" s="189">
        <v>78.52</v>
      </c>
      <c r="H27" s="48">
        <v>84.39</v>
      </c>
      <c r="I27" s="49">
        <f t="shared" si="0"/>
        <v>157.04</v>
      </c>
      <c r="J27" s="54">
        <f t="shared" si="1"/>
        <v>168.78</v>
      </c>
    </row>
    <row r="28" spans="1:18">
      <c r="A28" s="45" t="s">
        <v>219</v>
      </c>
      <c r="B28" s="6" t="s">
        <v>248</v>
      </c>
      <c r="C28" s="46" t="s">
        <v>248</v>
      </c>
      <c r="D28" s="47" t="s">
        <v>221</v>
      </c>
      <c r="E28" s="46" t="s">
        <v>5</v>
      </c>
      <c r="F28" s="181">
        <v>1</v>
      </c>
      <c r="G28" s="189">
        <v>52786.559999999998</v>
      </c>
      <c r="H28" s="48">
        <v>59798.64</v>
      </c>
      <c r="I28" s="49">
        <f t="shared" ref="I28:I31" si="2">TRUNC(F28*G28,2)</f>
        <v>52786.559999999998</v>
      </c>
      <c r="J28" s="54">
        <f t="shared" ref="J28:J31" si="3">TRUNC(F28*H28,2)</f>
        <v>59798.64</v>
      </c>
    </row>
    <row r="29" spans="1:18" s="75" customFormat="1" ht="33.75">
      <c r="A29" s="45" t="s">
        <v>245</v>
      </c>
      <c r="B29" s="6" t="s">
        <v>94</v>
      </c>
      <c r="C29" s="46" t="s">
        <v>21</v>
      </c>
      <c r="D29" s="47" t="s">
        <v>22</v>
      </c>
      <c r="E29" s="46" t="s">
        <v>4</v>
      </c>
      <c r="F29" s="181">
        <v>62.22</v>
      </c>
      <c r="G29" s="189">
        <v>1.03</v>
      </c>
      <c r="H29" s="48">
        <v>1.03</v>
      </c>
      <c r="I29" s="49">
        <f t="shared" si="2"/>
        <v>64.08</v>
      </c>
      <c r="J29" s="54">
        <f t="shared" si="3"/>
        <v>64.08</v>
      </c>
    </row>
    <row r="30" spans="1:18" s="75" customFormat="1" ht="22.5">
      <c r="A30" s="45" t="s">
        <v>252</v>
      </c>
      <c r="B30" s="6" t="s">
        <v>253</v>
      </c>
      <c r="C30" s="46" t="s">
        <v>253</v>
      </c>
      <c r="D30" s="47" t="s">
        <v>250</v>
      </c>
      <c r="E30" s="46" t="s">
        <v>251</v>
      </c>
      <c r="F30" s="181">
        <v>483.71</v>
      </c>
      <c r="G30" s="189">
        <v>17.172240000000002</v>
      </c>
      <c r="H30" s="48">
        <v>19.817683000000002</v>
      </c>
      <c r="I30" s="49">
        <f t="shared" si="2"/>
        <v>8306.3799999999992</v>
      </c>
      <c r="J30" s="54">
        <f t="shared" si="3"/>
        <v>9586.01</v>
      </c>
    </row>
    <row r="31" spans="1:18" s="75" customFormat="1" ht="23.25" thickBot="1">
      <c r="A31" s="45" t="s">
        <v>265</v>
      </c>
      <c r="B31" s="6" t="s">
        <v>92</v>
      </c>
      <c r="C31" s="46" t="s">
        <v>15</v>
      </c>
      <c r="D31" s="47" t="s">
        <v>16</v>
      </c>
      <c r="E31" s="46" t="s">
        <v>3</v>
      </c>
      <c r="F31" s="181">
        <v>30</v>
      </c>
      <c r="G31" s="189">
        <v>111.86</v>
      </c>
      <c r="H31" s="48">
        <v>128.69999999999999</v>
      </c>
      <c r="I31" s="49">
        <f t="shared" si="2"/>
        <v>3355.8</v>
      </c>
      <c r="J31" s="54">
        <f t="shared" si="3"/>
        <v>3861</v>
      </c>
    </row>
    <row r="32" spans="1:18" ht="3" customHeight="1" thickBot="1">
      <c r="A32" s="141"/>
      <c r="B32" s="142"/>
      <c r="C32" s="142"/>
      <c r="D32" s="142"/>
      <c r="E32" s="142"/>
      <c r="F32" s="142"/>
      <c r="G32" s="142"/>
      <c r="H32" s="142"/>
      <c r="I32" s="142"/>
      <c r="J32" s="143"/>
    </row>
    <row r="33" spans="1:10" ht="13.5" customHeight="1" thickBot="1">
      <c r="A33" s="113" t="s">
        <v>0</v>
      </c>
      <c r="B33" s="114"/>
      <c r="C33" s="114"/>
      <c r="D33" s="114"/>
      <c r="E33" s="91"/>
      <c r="F33" s="109" t="s">
        <v>168</v>
      </c>
      <c r="G33" s="109"/>
      <c r="H33" s="109"/>
      <c r="I33" s="89">
        <f>SUM(I34:I34)</f>
        <v>462.62</v>
      </c>
      <c r="J33" s="90">
        <f>SUM(J34:J34)</f>
        <v>533.64</v>
      </c>
    </row>
    <row r="34" spans="1:10" ht="23.25" thickBot="1">
      <c r="A34" s="43" t="s">
        <v>222</v>
      </c>
      <c r="B34" s="6" t="s">
        <v>104</v>
      </c>
      <c r="C34" s="24" t="s">
        <v>40</v>
      </c>
      <c r="D34" s="25" t="s">
        <v>206</v>
      </c>
      <c r="E34" s="24" t="s">
        <v>3</v>
      </c>
      <c r="F34" s="182">
        <v>25.73</v>
      </c>
      <c r="G34" s="190">
        <v>17.98</v>
      </c>
      <c r="H34" s="26">
        <v>20.74</v>
      </c>
      <c r="I34" s="29">
        <f>TRUNC(F34*G34,2)</f>
        <v>462.62</v>
      </c>
      <c r="J34" s="30">
        <f>TRUNC(F34*H34,2)</f>
        <v>533.64</v>
      </c>
    </row>
    <row r="35" spans="1:10" ht="3" customHeight="1" thickBot="1">
      <c r="A35" s="144"/>
      <c r="B35" s="145"/>
      <c r="C35" s="145"/>
      <c r="D35" s="145"/>
      <c r="E35" s="145"/>
      <c r="F35" s="145"/>
      <c r="G35" s="145"/>
      <c r="H35" s="145"/>
      <c r="I35" s="145"/>
      <c r="J35" s="146"/>
    </row>
    <row r="36" spans="1:10" ht="13.5" customHeight="1" thickBot="1">
      <c r="A36" s="113" t="s">
        <v>143</v>
      </c>
      <c r="B36" s="114"/>
      <c r="C36" s="114"/>
      <c r="D36" s="114"/>
      <c r="E36" s="91"/>
      <c r="F36" s="109" t="s">
        <v>168</v>
      </c>
      <c r="G36" s="109"/>
      <c r="H36" s="109"/>
      <c r="I36" s="89">
        <f>SUM(I37:I42)</f>
        <v>10209.31</v>
      </c>
      <c r="J36" s="90">
        <f>SUM(J37:J42)</f>
        <v>11270.190000000002</v>
      </c>
    </row>
    <row r="37" spans="1:10" ht="22.5">
      <c r="A37" s="8" t="s">
        <v>184</v>
      </c>
      <c r="B37" s="6" t="s">
        <v>100</v>
      </c>
      <c r="C37" s="50" t="s">
        <v>32</v>
      </c>
      <c r="D37" s="9" t="s">
        <v>205</v>
      </c>
      <c r="E37" s="50" t="s">
        <v>6</v>
      </c>
      <c r="F37" s="183">
        <v>46.54</v>
      </c>
      <c r="G37" s="191">
        <v>6.07</v>
      </c>
      <c r="H37" s="59">
        <v>6.33</v>
      </c>
      <c r="I37" s="52">
        <f>TRUNC(F37*G37,2)</f>
        <v>282.49</v>
      </c>
      <c r="J37" s="53">
        <f>TRUNC(F37*H37,2)</f>
        <v>294.58999999999997</v>
      </c>
    </row>
    <row r="38" spans="1:10" ht="33.75">
      <c r="A38" s="45" t="s">
        <v>187</v>
      </c>
      <c r="B38" s="6" t="s">
        <v>98</v>
      </c>
      <c r="C38" s="46" t="s">
        <v>28</v>
      </c>
      <c r="D38" s="47" t="s">
        <v>29</v>
      </c>
      <c r="E38" s="46" t="s">
        <v>6</v>
      </c>
      <c r="F38" s="181">
        <v>105.55</v>
      </c>
      <c r="G38" s="189">
        <v>20.28</v>
      </c>
      <c r="H38" s="48">
        <v>20.6</v>
      </c>
      <c r="I38" s="49">
        <f t="shared" ref="I38:I41" si="4">TRUNC(F38*G38,2)</f>
        <v>2140.5500000000002</v>
      </c>
      <c r="J38" s="54">
        <f t="shared" ref="J38:J41" si="5">TRUNC(F38*H38,2)</f>
        <v>2174.33</v>
      </c>
    </row>
    <row r="39" spans="1:10" ht="45">
      <c r="A39" s="45" t="s">
        <v>188</v>
      </c>
      <c r="B39" s="6" t="s">
        <v>97</v>
      </c>
      <c r="C39" s="46" t="s">
        <v>26</v>
      </c>
      <c r="D39" s="47" t="s">
        <v>27</v>
      </c>
      <c r="E39" s="46" t="s">
        <v>6</v>
      </c>
      <c r="F39" s="181">
        <v>105.55</v>
      </c>
      <c r="G39" s="189">
        <v>5.61</v>
      </c>
      <c r="H39" s="48">
        <v>5.73</v>
      </c>
      <c r="I39" s="49">
        <f t="shared" si="4"/>
        <v>592.13</v>
      </c>
      <c r="J39" s="54">
        <f t="shared" si="5"/>
        <v>604.79999999999995</v>
      </c>
    </row>
    <row r="40" spans="1:10" ht="33.75">
      <c r="A40" s="45" t="s">
        <v>192</v>
      </c>
      <c r="B40" s="6" t="s">
        <v>101</v>
      </c>
      <c r="C40" s="46" t="s">
        <v>33</v>
      </c>
      <c r="D40" s="47" t="s">
        <v>272</v>
      </c>
      <c r="E40" s="46" t="s">
        <v>34</v>
      </c>
      <c r="F40" s="181">
        <v>753.93</v>
      </c>
      <c r="G40" s="189">
        <v>1.03</v>
      </c>
      <c r="H40" s="48">
        <v>1.05</v>
      </c>
      <c r="I40" s="49">
        <f t="shared" si="4"/>
        <v>776.54</v>
      </c>
      <c r="J40" s="54">
        <f t="shared" si="5"/>
        <v>791.62</v>
      </c>
    </row>
    <row r="41" spans="1:10" ht="22.5">
      <c r="A41" s="45" t="s">
        <v>193</v>
      </c>
      <c r="B41" s="6" t="s">
        <v>96</v>
      </c>
      <c r="C41" s="46" t="s">
        <v>25</v>
      </c>
      <c r="D41" s="47" t="s">
        <v>204</v>
      </c>
      <c r="E41" s="46" t="s">
        <v>6</v>
      </c>
      <c r="F41" s="181">
        <v>97.59</v>
      </c>
      <c r="G41" s="189">
        <v>55.57</v>
      </c>
      <c r="H41" s="48">
        <v>64.12</v>
      </c>
      <c r="I41" s="49">
        <f t="shared" si="4"/>
        <v>5423.07</v>
      </c>
      <c r="J41" s="54">
        <f t="shared" si="5"/>
        <v>6257.47</v>
      </c>
    </row>
    <row r="42" spans="1:10" ht="23.25" thickBot="1">
      <c r="A42" s="10" t="s">
        <v>194</v>
      </c>
      <c r="B42" s="7" t="s">
        <v>99</v>
      </c>
      <c r="C42" s="55" t="s">
        <v>30</v>
      </c>
      <c r="D42" s="11" t="s">
        <v>31</v>
      </c>
      <c r="E42" s="55" t="s">
        <v>6</v>
      </c>
      <c r="F42" s="184">
        <v>24.34</v>
      </c>
      <c r="G42" s="192">
        <v>40.86</v>
      </c>
      <c r="H42" s="56">
        <v>47.14</v>
      </c>
      <c r="I42" s="57">
        <f t="shared" ref="I42" si="6">TRUNC(F42*G42,2)</f>
        <v>994.53</v>
      </c>
      <c r="J42" s="58">
        <f t="shared" ref="J42" si="7">TRUNC(F42*H42,2)</f>
        <v>1147.3800000000001</v>
      </c>
    </row>
    <row r="43" spans="1:10" ht="3" customHeight="1" thickBot="1">
      <c r="A43" s="101"/>
      <c r="B43" s="102"/>
      <c r="C43" s="102"/>
      <c r="D43" s="102"/>
      <c r="E43" s="102"/>
      <c r="F43" s="102"/>
      <c r="G43" s="102"/>
      <c r="H43" s="102"/>
      <c r="I43" s="102"/>
      <c r="J43" s="103"/>
    </row>
    <row r="44" spans="1:10" s="2" customFormat="1" ht="13.5" customHeight="1" thickBot="1">
      <c r="A44" s="113" t="s">
        <v>172</v>
      </c>
      <c r="B44" s="114"/>
      <c r="C44" s="114"/>
      <c r="D44" s="114"/>
      <c r="E44" s="91"/>
      <c r="F44" s="109" t="s">
        <v>168</v>
      </c>
      <c r="G44" s="109"/>
      <c r="H44" s="109"/>
      <c r="I44" s="89">
        <f>SUM(I45:I50)</f>
        <v>94624.07</v>
      </c>
      <c r="J44" s="90">
        <f>SUM(J45:J50)</f>
        <v>98161.83</v>
      </c>
    </row>
    <row r="45" spans="1:10" s="75" customFormat="1" ht="33.75">
      <c r="A45" s="8" t="s">
        <v>254</v>
      </c>
      <c r="B45" s="6" t="s">
        <v>123</v>
      </c>
      <c r="C45" s="50" t="s">
        <v>68</v>
      </c>
      <c r="D45" s="9" t="s">
        <v>69</v>
      </c>
      <c r="E45" s="50" t="s">
        <v>4</v>
      </c>
      <c r="F45" s="183">
        <v>138.16</v>
      </c>
      <c r="G45" s="191">
        <v>295.95999999999998</v>
      </c>
      <c r="H45" s="59">
        <v>304.82</v>
      </c>
      <c r="I45" s="52">
        <f>TRUNC(F45*G45,2)</f>
        <v>40889.83</v>
      </c>
      <c r="J45" s="53">
        <f>TRUNC(F45*H45,2)</f>
        <v>42113.93</v>
      </c>
    </row>
    <row r="46" spans="1:10" s="75" customFormat="1" ht="45">
      <c r="A46" s="45" t="s">
        <v>255</v>
      </c>
      <c r="B46" s="6" t="s">
        <v>122</v>
      </c>
      <c r="C46" s="46" t="s">
        <v>67</v>
      </c>
      <c r="D46" s="47" t="s">
        <v>277</v>
      </c>
      <c r="E46" s="46" t="s">
        <v>6</v>
      </c>
      <c r="F46" s="181">
        <v>8.18</v>
      </c>
      <c r="G46" s="189">
        <v>2848.48</v>
      </c>
      <c r="H46" s="48">
        <v>3015.44</v>
      </c>
      <c r="I46" s="49">
        <f t="shared" ref="I46:I50" si="8">TRUNC(F46*G46,2)</f>
        <v>23300.560000000001</v>
      </c>
      <c r="J46" s="54">
        <f t="shared" ref="J46:J50" si="9">TRUNC(F46*H46,2)</f>
        <v>24666.29</v>
      </c>
    </row>
    <row r="47" spans="1:10" s="75" customFormat="1" ht="33.75">
      <c r="A47" s="45" t="s">
        <v>266</v>
      </c>
      <c r="B47" s="6" t="s">
        <v>112</v>
      </c>
      <c r="C47" s="46" t="s">
        <v>52</v>
      </c>
      <c r="D47" s="47" t="s">
        <v>53</v>
      </c>
      <c r="E47" s="46" t="s">
        <v>4</v>
      </c>
      <c r="F47" s="181">
        <v>85.35</v>
      </c>
      <c r="G47" s="189">
        <v>44.03</v>
      </c>
      <c r="H47" s="48">
        <v>45.54</v>
      </c>
      <c r="I47" s="49">
        <f t="shared" si="8"/>
        <v>3757.96</v>
      </c>
      <c r="J47" s="54">
        <f t="shared" si="9"/>
        <v>3886.83</v>
      </c>
    </row>
    <row r="48" spans="1:10" s="75" customFormat="1" ht="22.5">
      <c r="A48" s="45" t="s">
        <v>267</v>
      </c>
      <c r="B48" s="6" t="s">
        <v>110</v>
      </c>
      <c r="C48" s="46" t="s">
        <v>48</v>
      </c>
      <c r="D48" s="47" t="s">
        <v>49</v>
      </c>
      <c r="E48" s="46" t="s">
        <v>3</v>
      </c>
      <c r="F48" s="181">
        <v>65.22</v>
      </c>
      <c r="G48" s="189">
        <v>41.16</v>
      </c>
      <c r="H48" s="48">
        <v>45.1</v>
      </c>
      <c r="I48" s="49">
        <f t="shared" si="8"/>
        <v>2684.45</v>
      </c>
      <c r="J48" s="54">
        <f t="shared" si="9"/>
        <v>2941.42</v>
      </c>
    </row>
    <row r="49" spans="1:10" s="75" customFormat="1" ht="22.5">
      <c r="A49" s="45" t="s">
        <v>268</v>
      </c>
      <c r="B49" s="6" t="s">
        <v>108</v>
      </c>
      <c r="C49" s="46" t="s">
        <v>46</v>
      </c>
      <c r="D49" s="47" t="s">
        <v>228</v>
      </c>
      <c r="E49" s="46" t="s">
        <v>3</v>
      </c>
      <c r="F49" s="181">
        <v>65.22</v>
      </c>
      <c r="G49" s="189">
        <v>127.61</v>
      </c>
      <c r="H49" s="48">
        <v>128.01</v>
      </c>
      <c r="I49" s="49">
        <f t="shared" si="8"/>
        <v>8322.7199999999993</v>
      </c>
      <c r="J49" s="54">
        <f t="shared" si="9"/>
        <v>8348.81</v>
      </c>
    </row>
    <row r="50" spans="1:10" s="75" customFormat="1" ht="12" thickBot="1">
      <c r="A50" s="10" t="s">
        <v>269</v>
      </c>
      <c r="B50" s="7" t="s">
        <v>111</v>
      </c>
      <c r="C50" s="55" t="s">
        <v>50</v>
      </c>
      <c r="D50" s="11" t="s">
        <v>51</v>
      </c>
      <c r="E50" s="55" t="s">
        <v>6</v>
      </c>
      <c r="F50" s="184">
        <v>85.35</v>
      </c>
      <c r="G50" s="192">
        <v>183.58</v>
      </c>
      <c r="H50" s="56">
        <v>189.86</v>
      </c>
      <c r="I50" s="57">
        <f t="shared" si="8"/>
        <v>15668.55</v>
      </c>
      <c r="J50" s="58">
        <f t="shared" si="9"/>
        <v>16204.55</v>
      </c>
    </row>
    <row r="51" spans="1:10" s="75" customFormat="1" ht="3" customHeight="1" thickBot="1">
      <c r="A51" s="76"/>
      <c r="B51" s="76"/>
      <c r="C51" s="77"/>
      <c r="D51" s="78"/>
      <c r="E51" s="77"/>
      <c r="F51" s="79"/>
      <c r="G51" s="80"/>
      <c r="H51" s="80"/>
      <c r="I51" s="81"/>
      <c r="J51" s="81"/>
    </row>
    <row r="52" spans="1:10" s="75" customFormat="1" ht="13.5" customHeight="1" thickBot="1">
      <c r="A52" s="113" t="s">
        <v>144</v>
      </c>
      <c r="B52" s="114"/>
      <c r="C52" s="114"/>
      <c r="D52" s="114"/>
      <c r="E52" s="91"/>
      <c r="F52" s="109" t="s">
        <v>168</v>
      </c>
      <c r="G52" s="109"/>
      <c r="H52" s="109"/>
      <c r="I52" s="89">
        <f>SUM(I53:I53)</f>
        <v>7896.34</v>
      </c>
      <c r="J52" s="90">
        <f>SUM(J53:J53)</f>
        <v>8413.0300000000007</v>
      </c>
    </row>
    <row r="53" spans="1:10" s="75" customFormat="1" ht="34.5" thickBot="1">
      <c r="A53" s="82" t="s">
        <v>220</v>
      </c>
      <c r="B53" s="83" t="s">
        <v>124</v>
      </c>
      <c r="C53" s="84" t="s">
        <v>70</v>
      </c>
      <c r="D53" s="85" t="s">
        <v>278</v>
      </c>
      <c r="E53" s="84" t="s">
        <v>4</v>
      </c>
      <c r="F53" s="185">
        <v>75.650000000000006</v>
      </c>
      <c r="G53" s="193">
        <v>104.38</v>
      </c>
      <c r="H53" s="86">
        <v>111.21</v>
      </c>
      <c r="I53" s="87">
        <f>TRUNC(F53*G53,2)</f>
        <v>7896.34</v>
      </c>
      <c r="J53" s="88">
        <f>TRUNC(F53*H53,2)</f>
        <v>8413.0300000000007</v>
      </c>
    </row>
    <row r="54" spans="1:10" s="75" customFormat="1" ht="3" customHeight="1" thickBot="1">
      <c r="A54" s="76"/>
      <c r="B54" s="76"/>
      <c r="C54" s="77"/>
      <c r="D54" s="78"/>
      <c r="E54" s="77"/>
      <c r="F54" s="79"/>
      <c r="G54" s="80"/>
      <c r="H54" s="80"/>
      <c r="I54" s="81"/>
      <c r="J54" s="81"/>
    </row>
    <row r="55" spans="1:10" ht="13.5" customHeight="1" thickBot="1">
      <c r="A55" s="113" t="s">
        <v>145</v>
      </c>
      <c r="B55" s="114"/>
      <c r="C55" s="114"/>
      <c r="D55" s="114"/>
      <c r="E55" s="91"/>
      <c r="F55" s="109" t="s">
        <v>168</v>
      </c>
      <c r="G55" s="109"/>
      <c r="H55" s="109"/>
      <c r="I55" s="89">
        <f>SUM(I56:I59)</f>
        <v>46980.89</v>
      </c>
      <c r="J55" s="90">
        <f>SUM(J56:J59)</f>
        <v>49707.06</v>
      </c>
    </row>
    <row r="56" spans="1:10" ht="22.5">
      <c r="A56" s="8" t="s">
        <v>12</v>
      </c>
      <c r="B56" s="5" t="s">
        <v>125</v>
      </c>
      <c r="C56" s="50" t="s">
        <v>71</v>
      </c>
      <c r="D56" s="9" t="s">
        <v>210</v>
      </c>
      <c r="E56" s="50" t="s">
        <v>4</v>
      </c>
      <c r="F56" s="180">
        <v>75.650000000000006</v>
      </c>
      <c r="G56" s="188">
        <v>6.19</v>
      </c>
      <c r="H56" s="51">
        <v>6.82</v>
      </c>
      <c r="I56" s="52">
        <f>TRUNC(F56*G56,2)</f>
        <v>468.27</v>
      </c>
      <c r="J56" s="53">
        <f>TRUNC(F56*H56,2)</f>
        <v>515.92999999999995</v>
      </c>
    </row>
    <row r="57" spans="1:10" s="75" customFormat="1" ht="33.75">
      <c r="A57" s="45" t="s">
        <v>244</v>
      </c>
      <c r="B57" s="6" t="s">
        <v>127</v>
      </c>
      <c r="C57" s="46" t="s">
        <v>73</v>
      </c>
      <c r="D57" s="47" t="s">
        <v>74</v>
      </c>
      <c r="E57" s="46" t="s">
        <v>4</v>
      </c>
      <c r="F57" s="181">
        <v>75.650000000000006</v>
      </c>
      <c r="G57" s="189">
        <v>49.37</v>
      </c>
      <c r="H57" s="48">
        <v>54.41</v>
      </c>
      <c r="I57" s="49">
        <f t="shared" ref="I57:I59" si="10">TRUNC(F57*G57,2)</f>
        <v>3734.84</v>
      </c>
      <c r="J57" s="54">
        <f t="shared" ref="J57:J59" si="11">TRUNC(F57*H57,2)</f>
        <v>4116.1099999999997</v>
      </c>
    </row>
    <row r="58" spans="1:10" s="75" customFormat="1" ht="22.5">
      <c r="A58" s="45" t="s">
        <v>246</v>
      </c>
      <c r="B58" s="6" t="s">
        <v>126</v>
      </c>
      <c r="C58" s="46" t="s">
        <v>72</v>
      </c>
      <c r="D58" s="47" t="s">
        <v>211</v>
      </c>
      <c r="E58" s="46" t="s">
        <v>4</v>
      </c>
      <c r="F58" s="181">
        <v>248.35</v>
      </c>
      <c r="G58" s="189">
        <v>31.12</v>
      </c>
      <c r="H58" s="48">
        <v>34.25</v>
      </c>
      <c r="I58" s="49">
        <f t="shared" si="10"/>
        <v>7728.65</v>
      </c>
      <c r="J58" s="54">
        <f t="shared" si="11"/>
        <v>8505.98</v>
      </c>
    </row>
    <row r="59" spans="1:10" s="75" customFormat="1" ht="23.25" thickBot="1">
      <c r="A59" s="10" t="s">
        <v>247</v>
      </c>
      <c r="B59" s="55" t="s">
        <v>249</v>
      </c>
      <c r="C59" s="55" t="s">
        <v>249</v>
      </c>
      <c r="D59" s="11" t="s">
        <v>242</v>
      </c>
      <c r="E59" s="55" t="s">
        <v>4</v>
      </c>
      <c r="F59" s="184">
        <v>248.35</v>
      </c>
      <c r="G59" s="192">
        <v>141.12800000000001</v>
      </c>
      <c r="H59" s="56">
        <v>147.24800000000002</v>
      </c>
      <c r="I59" s="57">
        <f t="shared" si="10"/>
        <v>35049.129999999997</v>
      </c>
      <c r="J59" s="58">
        <f t="shared" si="11"/>
        <v>36569.040000000001</v>
      </c>
    </row>
    <row r="60" spans="1:10" s="75" customFormat="1" ht="3" customHeight="1" thickBot="1">
      <c r="A60" s="76"/>
      <c r="B60" s="76"/>
      <c r="C60" s="77"/>
      <c r="D60" s="78"/>
      <c r="E60" s="77"/>
      <c r="F60" s="79"/>
      <c r="G60" s="80"/>
      <c r="H60" s="80"/>
      <c r="I60" s="81"/>
      <c r="J60" s="81"/>
    </row>
    <row r="61" spans="1:10" ht="14.25" customHeight="1" thickBot="1">
      <c r="A61" s="107" t="s">
        <v>146</v>
      </c>
      <c r="B61" s="108"/>
      <c r="C61" s="108"/>
      <c r="D61" s="108"/>
      <c r="E61" s="108"/>
      <c r="F61" s="109" t="s">
        <v>168</v>
      </c>
      <c r="G61" s="109"/>
      <c r="H61" s="109"/>
      <c r="I61" s="89">
        <f>SUM(I62:I68)</f>
        <v>80179.740000000005</v>
      </c>
      <c r="J61" s="90">
        <f>SUM(J62:J68)</f>
        <v>81913.14</v>
      </c>
    </row>
    <row r="62" spans="1:10" ht="33.75">
      <c r="A62" s="61" t="s">
        <v>7</v>
      </c>
      <c r="B62" s="5" t="s">
        <v>113</v>
      </c>
      <c r="C62" s="50" t="s">
        <v>54</v>
      </c>
      <c r="D62" s="9" t="s">
        <v>229</v>
      </c>
      <c r="E62" s="50" t="s">
        <v>4</v>
      </c>
      <c r="F62" s="180">
        <v>149.76</v>
      </c>
      <c r="G62" s="188">
        <v>105.65</v>
      </c>
      <c r="H62" s="51">
        <v>109.13</v>
      </c>
      <c r="I62" s="52">
        <f>TRUNC(F62*G62,2)</f>
        <v>15822.14</v>
      </c>
      <c r="J62" s="53">
        <f>TRUNC(F62*H62,2)</f>
        <v>16343.3</v>
      </c>
    </row>
    <row r="63" spans="1:10" s="75" customFormat="1">
      <c r="A63" s="62" t="s">
        <v>189</v>
      </c>
      <c r="B63" s="46">
        <v>101094</v>
      </c>
      <c r="C63" s="46">
        <v>101094</v>
      </c>
      <c r="D63" s="47" t="s">
        <v>282</v>
      </c>
      <c r="E63" s="46" t="s">
        <v>3</v>
      </c>
      <c r="F63" s="181">
        <v>49.5</v>
      </c>
      <c r="G63" s="189">
        <v>162.09</v>
      </c>
      <c r="H63" s="48">
        <v>164.13</v>
      </c>
      <c r="I63" s="49">
        <f t="shared" ref="I63:I65" si="12">TRUNC(F63*G63,2)</f>
        <v>8023.45</v>
      </c>
      <c r="J63" s="54">
        <f t="shared" ref="J63:J65" si="13">TRUNC(F63*H63,2)</f>
        <v>8124.43</v>
      </c>
    </row>
    <row r="64" spans="1:10" s="75" customFormat="1" ht="33.75">
      <c r="A64" s="62" t="s">
        <v>190</v>
      </c>
      <c r="B64" s="6" t="s">
        <v>115</v>
      </c>
      <c r="C64" s="46" t="s">
        <v>57</v>
      </c>
      <c r="D64" s="47" t="s">
        <v>274</v>
      </c>
      <c r="E64" s="46" t="s">
        <v>3</v>
      </c>
      <c r="F64" s="181">
        <v>53.18</v>
      </c>
      <c r="G64" s="189">
        <v>69.400000000000006</v>
      </c>
      <c r="H64" s="48">
        <v>76.5</v>
      </c>
      <c r="I64" s="49">
        <f t="shared" si="12"/>
        <v>3690.69</v>
      </c>
      <c r="J64" s="54">
        <f t="shared" si="13"/>
        <v>4068.27</v>
      </c>
    </row>
    <row r="65" spans="1:10" s="75" customFormat="1" ht="33.75">
      <c r="A65" s="62" t="s">
        <v>191</v>
      </c>
      <c r="B65" s="6" t="s">
        <v>114</v>
      </c>
      <c r="C65" s="46" t="s">
        <v>55</v>
      </c>
      <c r="D65" s="47" t="s">
        <v>56</v>
      </c>
      <c r="E65" s="46" t="s">
        <v>3</v>
      </c>
      <c r="F65" s="181">
        <v>2.8</v>
      </c>
      <c r="G65" s="189">
        <v>82.98</v>
      </c>
      <c r="H65" s="48">
        <v>89.56</v>
      </c>
      <c r="I65" s="49">
        <f t="shared" si="12"/>
        <v>232.34</v>
      </c>
      <c r="J65" s="54">
        <f t="shared" si="13"/>
        <v>250.76</v>
      </c>
    </row>
    <row r="66" spans="1:10" ht="22.5">
      <c r="A66" s="64" t="s">
        <v>231</v>
      </c>
      <c r="B66" s="65">
        <v>94992</v>
      </c>
      <c r="C66" s="66">
        <v>94992</v>
      </c>
      <c r="D66" s="67" t="s">
        <v>283</v>
      </c>
      <c r="E66" s="66" t="s">
        <v>4</v>
      </c>
      <c r="F66" s="186">
        <v>89.45</v>
      </c>
      <c r="G66" s="189">
        <v>83.95</v>
      </c>
      <c r="H66" s="48">
        <v>86.21</v>
      </c>
      <c r="I66" s="68">
        <f t="shared" ref="I66:I68" si="14">TRUNC(F66*G66,2)</f>
        <v>7509.32</v>
      </c>
      <c r="J66" s="69">
        <f t="shared" ref="J66:J68" si="15">TRUNC(F66*H66,2)</f>
        <v>7711.48</v>
      </c>
    </row>
    <row r="67" spans="1:10" ht="56.25">
      <c r="A67" s="62" t="s">
        <v>232</v>
      </c>
      <c r="B67" s="6" t="s">
        <v>258</v>
      </c>
      <c r="C67" s="46" t="s">
        <v>263</v>
      </c>
      <c r="D67" s="47" t="s">
        <v>264</v>
      </c>
      <c r="E67" s="46" t="s">
        <v>230</v>
      </c>
      <c r="F67" s="181">
        <v>53.62</v>
      </c>
      <c r="G67" s="194">
        <v>429.12</v>
      </c>
      <c r="H67" s="96">
        <v>433.17</v>
      </c>
      <c r="I67" s="49">
        <f t="shared" si="14"/>
        <v>23009.41</v>
      </c>
      <c r="J67" s="54">
        <f t="shared" si="15"/>
        <v>23226.57</v>
      </c>
    </row>
    <row r="68" spans="1:10" ht="45.75" thickBot="1">
      <c r="A68" s="97" t="s">
        <v>243</v>
      </c>
      <c r="B68" s="60" t="s">
        <v>256</v>
      </c>
      <c r="C68" s="71" t="s">
        <v>259</v>
      </c>
      <c r="D68" s="72" t="s">
        <v>260</v>
      </c>
      <c r="E68" s="71" t="s">
        <v>230</v>
      </c>
      <c r="F68" s="187">
        <v>36.58</v>
      </c>
      <c r="G68" s="195">
        <v>598.48</v>
      </c>
      <c r="H68" s="98">
        <v>606.57000000000005</v>
      </c>
      <c r="I68" s="73">
        <f t="shared" si="14"/>
        <v>21892.39</v>
      </c>
      <c r="J68" s="74">
        <f t="shared" si="15"/>
        <v>22188.33</v>
      </c>
    </row>
    <row r="69" spans="1:10" ht="3" customHeight="1" thickBot="1">
      <c r="A69" s="115"/>
      <c r="B69" s="116"/>
      <c r="C69" s="116"/>
      <c r="D69" s="116"/>
      <c r="E69" s="116"/>
      <c r="F69" s="116"/>
      <c r="G69" s="116"/>
      <c r="H69" s="116"/>
      <c r="I69" s="116"/>
      <c r="J69" s="117"/>
    </row>
    <row r="70" spans="1:10" ht="12.75" customHeight="1" thickBot="1">
      <c r="A70" s="107" t="s">
        <v>147</v>
      </c>
      <c r="B70" s="108"/>
      <c r="C70" s="108"/>
      <c r="D70" s="108"/>
      <c r="E70" s="108"/>
      <c r="F70" s="109" t="s">
        <v>168</v>
      </c>
      <c r="G70" s="109"/>
      <c r="H70" s="109"/>
      <c r="I70" s="89"/>
      <c r="J70" s="90"/>
    </row>
    <row r="71" spans="1:10" ht="3" customHeight="1" thickBot="1">
      <c r="A71" s="104"/>
      <c r="B71" s="105"/>
      <c r="C71" s="105"/>
      <c r="D71" s="105"/>
      <c r="E71" s="105"/>
      <c r="F71" s="105"/>
      <c r="G71" s="105"/>
      <c r="H71" s="105"/>
      <c r="I71" s="105"/>
      <c r="J71" s="106"/>
    </row>
    <row r="72" spans="1:10" ht="12.75" customHeight="1" thickBot="1">
      <c r="A72" s="107" t="s">
        <v>223</v>
      </c>
      <c r="B72" s="108"/>
      <c r="C72" s="108"/>
      <c r="D72" s="108"/>
      <c r="E72" s="108"/>
      <c r="F72" s="109" t="s">
        <v>168</v>
      </c>
      <c r="G72" s="109"/>
      <c r="H72" s="109"/>
      <c r="I72" s="89">
        <f>SUM(I73)</f>
        <v>43746.65</v>
      </c>
      <c r="J72" s="90">
        <f>SUM(J73)</f>
        <v>46983.21</v>
      </c>
    </row>
    <row r="73" spans="1:10" ht="45.75" thickBot="1">
      <c r="A73" s="44" t="s">
        <v>197</v>
      </c>
      <c r="B73" s="12" t="s">
        <v>128</v>
      </c>
      <c r="C73" s="24" t="s">
        <v>75</v>
      </c>
      <c r="D73" s="25" t="s">
        <v>76</v>
      </c>
      <c r="E73" s="24" t="s">
        <v>3</v>
      </c>
      <c r="F73" s="182">
        <v>45.74</v>
      </c>
      <c r="G73" s="190">
        <v>956.42</v>
      </c>
      <c r="H73" s="26">
        <v>1027.18</v>
      </c>
      <c r="I73" s="29">
        <f t="shared" ref="I73" si="16">TRUNC(F73*G73,2)</f>
        <v>43746.65</v>
      </c>
      <c r="J73" s="30">
        <f t="shared" ref="J73" si="17">TRUNC(F73*H73,2)</f>
        <v>46983.21</v>
      </c>
    </row>
    <row r="74" spans="1:10" ht="3" customHeight="1" thickBot="1">
      <c r="A74" s="110"/>
      <c r="B74" s="111"/>
      <c r="C74" s="111"/>
      <c r="D74" s="111"/>
      <c r="E74" s="111"/>
      <c r="F74" s="111"/>
      <c r="G74" s="111"/>
      <c r="H74" s="111"/>
      <c r="I74" s="111"/>
      <c r="J74" s="112"/>
    </row>
    <row r="75" spans="1:10" ht="13.5" customHeight="1" thickBot="1">
      <c r="A75" s="107" t="s">
        <v>170</v>
      </c>
      <c r="B75" s="108"/>
      <c r="C75" s="108"/>
      <c r="D75" s="108"/>
      <c r="E75" s="108"/>
      <c r="F75" s="109" t="s">
        <v>168</v>
      </c>
      <c r="G75" s="109"/>
      <c r="H75" s="109"/>
      <c r="I75" s="89"/>
      <c r="J75" s="90"/>
    </row>
    <row r="76" spans="1:10" ht="3" customHeight="1" thickBot="1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 ht="13.5" customHeight="1" thickBot="1">
      <c r="A77" s="107" t="s">
        <v>173</v>
      </c>
      <c r="B77" s="108"/>
      <c r="C77" s="108"/>
      <c r="D77" s="108"/>
      <c r="E77" s="108"/>
      <c r="F77" s="109" t="s">
        <v>168</v>
      </c>
      <c r="G77" s="109"/>
      <c r="H77" s="109"/>
      <c r="I77" s="89">
        <f>SUM(I78:I88)</f>
        <v>46682.86</v>
      </c>
      <c r="J77" s="90">
        <f>SUM(J78:J88)</f>
        <v>47472.170000000006</v>
      </c>
    </row>
    <row r="78" spans="1:10" ht="22.5">
      <c r="A78" s="8" t="s">
        <v>8</v>
      </c>
      <c r="B78" s="5" t="s">
        <v>130</v>
      </c>
      <c r="C78" s="50" t="s">
        <v>78</v>
      </c>
      <c r="D78" s="9" t="s">
        <v>213</v>
      </c>
      <c r="E78" s="50" t="s">
        <v>5</v>
      </c>
      <c r="F78" s="180">
        <v>5</v>
      </c>
      <c r="G78" s="188">
        <v>13.12</v>
      </c>
      <c r="H78" s="51">
        <v>13.86</v>
      </c>
      <c r="I78" s="52">
        <f t="shared" ref="I78" si="18">TRUNC(F78*G78,2)</f>
        <v>65.599999999999994</v>
      </c>
      <c r="J78" s="53">
        <f t="shared" ref="J78" si="19">TRUNC(F78*H78,2)</f>
        <v>69.3</v>
      </c>
    </row>
    <row r="79" spans="1:10" s="75" customFormat="1" ht="22.5">
      <c r="A79" s="45" t="s">
        <v>195</v>
      </c>
      <c r="B79" s="6" t="s">
        <v>137</v>
      </c>
      <c r="C79" s="46" t="s">
        <v>89</v>
      </c>
      <c r="D79" s="47" t="s">
        <v>281</v>
      </c>
      <c r="E79" s="46" t="s">
        <v>5</v>
      </c>
      <c r="F79" s="181">
        <v>12</v>
      </c>
      <c r="G79" s="189">
        <v>1920</v>
      </c>
      <c r="H79" s="48">
        <v>1920</v>
      </c>
      <c r="I79" s="49">
        <f t="shared" ref="I79:I85" si="20">TRUNC(F79*G79,2)</f>
        <v>23040</v>
      </c>
      <c r="J79" s="54">
        <f t="shared" ref="J79:J85" si="21">TRUNC(F79*H79,2)</f>
        <v>23040</v>
      </c>
    </row>
    <row r="80" spans="1:10" s="75" customFormat="1" ht="33.75">
      <c r="A80" s="45" t="s">
        <v>196</v>
      </c>
      <c r="B80" s="6" t="s">
        <v>136</v>
      </c>
      <c r="C80" s="46" t="s">
        <v>87</v>
      </c>
      <c r="D80" s="47" t="s">
        <v>88</v>
      </c>
      <c r="E80" s="46" t="s">
        <v>5</v>
      </c>
      <c r="F80" s="181">
        <v>12</v>
      </c>
      <c r="G80" s="189">
        <v>140.18</v>
      </c>
      <c r="H80" s="48">
        <v>161.71</v>
      </c>
      <c r="I80" s="49">
        <f t="shared" si="20"/>
        <v>1682.16</v>
      </c>
      <c r="J80" s="54">
        <f t="shared" si="21"/>
        <v>1940.52</v>
      </c>
    </row>
    <row r="81" spans="1:10" ht="45">
      <c r="A81" s="70" t="s">
        <v>198</v>
      </c>
      <c r="B81" s="6" t="s">
        <v>257</v>
      </c>
      <c r="C81" s="46" t="s">
        <v>261</v>
      </c>
      <c r="D81" s="67" t="s">
        <v>262</v>
      </c>
      <c r="E81" s="66" t="s">
        <v>41</v>
      </c>
      <c r="F81" s="186">
        <v>12</v>
      </c>
      <c r="G81" s="194">
        <v>1174.77</v>
      </c>
      <c r="H81" s="96">
        <v>1174.77</v>
      </c>
      <c r="I81" s="68">
        <f t="shared" si="20"/>
        <v>14097.24</v>
      </c>
      <c r="J81" s="69">
        <f t="shared" si="21"/>
        <v>14097.24</v>
      </c>
    </row>
    <row r="82" spans="1:10" ht="22.5">
      <c r="A82" s="45" t="s">
        <v>199</v>
      </c>
      <c r="B82" s="6" t="s">
        <v>135</v>
      </c>
      <c r="C82" s="46" t="s">
        <v>85</v>
      </c>
      <c r="D82" s="47" t="s">
        <v>86</v>
      </c>
      <c r="E82" s="46" t="s">
        <v>5</v>
      </c>
      <c r="F82" s="181">
        <v>12</v>
      </c>
      <c r="G82" s="189">
        <v>36.19</v>
      </c>
      <c r="H82" s="48">
        <v>38.29</v>
      </c>
      <c r="I82" s="49">
        <f t="shared" ref="I82" si="22">TRUNC(F82*G82,2)</f>
        <v>434.28</v>
      </c>
      <c r="J82" s="54">
        <f t="shared" ref="J82" si="23">TRUNC(F82*H82,2)</f>
        <v>459.48</v>
      </c>
    </row>
    <row r="83" spans="1:10" ht="27" customHeight="1">
      <c r="A83" s="45" t="s">
        <v>200</v>
      </c>
      <c r="B83" s="6" t="s">
        <v>131</v>
      </c>
      <c r="C83" s="46" t="s">
        <v>79</v>
      </c>
      <c r="D83" s="47" t="s">
        <v>214</v>
      </c>
      <c r="E83" s="46" t="s">
        <v>3</v>
      </c>
      <c r="F83" s="181">
        <v>500</v>
      </c>
      <c r="G83" s="189">
        <v>4.8600000000000003</v>
      </c>
      <c r="H83" s="48">
        <v>5.22</v>
      </c>
      <c r="I83" s="49">
        <f t="shared" si="20"/>
        <v>2430</v>
      </c>
      <c r="J83" s="54">
        <f t="shared" si="21"/>
        <v>2610</v>
      </c>
    </row>
    <row r="84" spans="1:10" ht="56.25">
      <c r="A84" s="45" t="s">
        <v>201</v>
      </c>
      <c r="B84" s="6" t="s">
        <v>109</v>
      </c>
      <c r="C84" s="46" t="s">
        <v>47</v>
      </c>
      <c r="D84" s="47" t="s">
        <v>208</v>
      </c>
      <c r="E84" s="46" t="s">
        <v>3</v>
      </c>
      <c r="F84" s="181">
        <v>250</v>
      </c>
      <c r="G84" s="189">
        <v>13.91</v>
      </c>
      <c r="H84" s="48">
        <v>15.04</v>
      </c>
      <c r="I84" s="49">
        <f t="shared" si="20"/>
        <v>3477.5</v>
      </c>
      <c r="J84" s="54">
        <f t="shared" si="21"/>
        <v>3760</v>
      </c>
    </row>
    <row r="85" spans="1:10" ht="22.5">
      <c r="A85" s="45" t="s">
        <v>202</v>
      </c>
      <c r="B85" s="6" t="s">
        <v>134</v>
      </c>
      <c r="C85" s="46" t="s">
        <v>84</v>
      </c>
      <c r="D85" s="47" t="s">
        <v>215</v>
      </c>
      <c r="E85" s="46" t="s">
        <v>5</v>
      </c>
      <c r="F85" s="181">
        <v>5</v>
      </c>
      <c r="G85" s="189">
        <v>42.52</v>
      </c>
      <c r="H85" s="48">
        <v>45.51</v>
      </c>
      <c r="I85" s="49">
        <f t="shared" si="20"/>
        <v>212.6</v>
      </c>
      <c r="J85" s="54">
        <f t="shared" si="21"/>
        <v>227.55</v>
      </c>
    </row>
    <row r="86" spans="1:10">
      <c r="A86" s="45" t="s">
        <v>203</v>
      </c>
      <c r="B86" s="6" t="s">
        <v>14</v>
      </c>
      <c r="C86" s="46" t="s">
        <v>80</v>
      </c>
      <c r="D86" s="47" t="s">
        <v>279</v>
      </c>
      <c r="E86" s="46" t="s">
        <v>5</v>
      </c>
      <c r="F86" s="181">
        <v>5</v>
      </c>
      <c r="G86" s="189">
        <v>70.25</v>
      </c>
      <c r="H86" s="48">
        <v>70.42</v>
      </c>
      <c r="I86" s="49">
        <f t="shared" ref="I86:I88" si="24">TRUNC(F86*G86,2)</f>
        <v>351.25</v>
      </c>
      <c r="J86" s="54">
        <f t="shared" ref="J86:J88" si="25">TRUNC(F86*H86,2)</f>
        <v>352.1</v>
      </c>
    </row>
    <row r="87" spans="1:10" s="75" customFormat="1">
      <c r="A87" s="45" t="s">
        <v>240</v>
      </c>
      <c r="B87" s="6" t="s">
        <v>138</v>
      </c>
      <c r="C87" s="46" t="s">
        <v>90</v>
      </c>
      <c r="D87" s="47" t="s">
        <v>91</v>
      </c>
      <c r="E87" s="46" t="s">
        <v>5</v>
      </c>
      <c r="F87" s="181">
        <v>12</v>
      </c>
      <c r="G87" s="189">
        <v>65.510000000000005</v>
      </c>
      <c r="H87" s="48">
        <v>66.59</v>
      </c>
      <c r="I87" s="49">
        <f t="shared" si="24"/>
        <v>786.12</v>
      </c>
      <c r="J87" s="54">
        <f t="shared" si="25"/>
        <v>799.08</v>
      </c>
    </row>
    <row r="88" spans="1:10" s="75" customFormat="1" ht="33.75">
      <c r="A88" s="45" t="s">
        <v>241</v>
      </c>
      <c r="B88" s="6" t="s">
        <v>129</v>
      </c>
      <c r="C88" s="46" t="s">
        <v>77</v>
      </c>
      <c r="D88" s="47" t="s">
        <v>212</v>
      </c>
      <c r="E88" s="46" t="s">
        <v>5</v>
      </c>
      <c r="F88" s="181">
        <v>1</v>
      </c>
      <c r="G88" s="189">
        <v>106.11</v>
      </c>
      <c r="H88" s="48">
        <v>116.9</v>
      </c>
      <c r="I88" s="49">
        <f t="shared" si="24"/>
        <v>106.11</v>
      </c>
      <c r="J88" s="54">
        <f t="shared" si="25"/>
        <v>116.9</v>
      </c>
    </row>
    <row r="89" spans="1:10" ht="3" customHeight="1" thickBot="1">
      <c r="A89" s="148"/>
      <c r="B89" s="148"/>
      <c r="C89" s="148"/>
      <c r="D89" s="148"/>
      <c r="E89" s="148"/>
      <c r="F89" s="148"/>
      <c r="G89" s="148"/>
      <c r="H89" s="148"/>
      <c r="I89" s="148"/>
      <c r="J89" s="148"/>
    </row>
    <row r="90" spans="1:10" ht="13.5" customHeight="1" thickBot="1">
      <c r="A90" s="107" t="s">
        <v>148</v>
      </c>
      <c r="B90" s="108"/>
      <c r="C90" s="108"/>
      <c r="D90" s="108"/>
      <c r="E90" s="108"/>
      <c r="F90" s="109" t="s">
        <v>168</v>
      </c>
      <c r="G90" s="109"/>
      <c r="H90" s="109"/>
      <c r="I90" s="89">
        <f>SUM(I91:I100)</f>
        <v>30203</v>
      </c>
      <c r="J90" s="90">
        <f>SUM(J91:J100)</f>
        <v>30760.42</v>
      </c>
    </row>
    <row r="91" spans="1:10" ht="45">
      <c r="A91" s="61" t="s">
        <v>216</v>
      </c>
      <c r="B91" s="5" t="s">
        <v>107</v>
      </c>
      <c r="C91" s="50" t="s">
        <v>45</v>
      </c>
      <c r="D91" s="9" t="s">
        <v>273</v>
      </c>
      <c r="E91" s="50" t="s">
        <v>5</v>
      </c>
      <c r="F91" s="180">
        <v>2</v>
      </c>
      <c r="G91" s="188">
        <v>948.61</v>
      </c>
      <c r="H91" s="51">
        <v>980.2</v>
      </c>
      <c r="I91" s="52">
        <f>TRUNC(F91*G91,2)</f>
        <v>1897.22</v>
      </c>
      <c r="J91" s="53">
        <f>TRUNC(F91*H91,2)</f>
        <v>1960.4</v>
      </c>
    </row>
    <row r="92" spans="1:10" s="75" customFormat="1" ht="56.25">
      <c r="A92" s="62" t="s">
        <v>217</v>
      </c>
      <c r="B92" s="6" t="s">
        <v>105</v>
      </c>
      <c r="C92" s="46" t="s">
        <v>42</v>
      </c>
      <c r="D92" s="47" t="s">
        <v>207</v>
      </c>
      <c r="E92" s="46" t="s">
        <v>3</v>
      </c>
      <c r="F92" s="181">
        <v>45.9</v>
      </c>
      <c r="G92" s="189">
        <v>109.72</v>
      </c>
      <c r="H92" s="48">
        <v>115.74</v>
      </c>
      <c r="I92" s="49">
        <f t="shared" ref="I92:I98" si="26">TRUNC(F92*G92,2)</f>
        <v>5036.1400000000003</v>
      </c>
      <c r="J92" s="54">
        <f t="shared" ref="J92:J98" si="27">TRUNC(F92*H92,2)</f>
        <v>5312.46</v>
      </c>
    </row>
    <row r="93" spans="1:10" s="75" customFormat="1" ht="56.25">
      <c r="A93" s="62" t="s">
        <v>233</v>
      </c>
      <c r="B93" s="6" t="s">
        <v>106</v>
      </c>
      <c r="C93" s="46" t="s">
        <v>43</v>
      </c>
      <c r="D93" s="47" t="s">
        <v>44</v>
      </c>
      <c r="E93" s="46" t="s">
        <v>5</v>
      </c>
      <c r="F93" s="181">
        <v>3</v>
      </c>
      <c r="G93" s="189">
        <v>717.6</v>
      </c>
      <c r="H93" s="48">
        <v>760.52</v>
      </c>
      <c r="I93" s="49">
        <f t="shared" si="26"/>
        <v>2152.8000000000002</v>
      </c>
      <c r="J93" s="54">
        <f t="shared" si="27"/>
        <v>2281.56</v>
      </c>
    </row>
    <row r="94" spans="1:10" s="75" customFormat="1" ht="33.75">
      <c r="A94" s="62" t="s">
        <v>234</v>
      </c>
      <c r="B94" s="6">
        <v>103189</v>
      </c>
      <c r="C94" s="46">
        <v>103189</v>
      </c>
      <c r="D94" s="47" t="s">
        <v>175</v>
      </c>
      <c r="E94" s="46" t="s">
        <v>5</v>
      </c>
      <c r="F94" s="181">
        <v>1</v>
      </c>
      <c r="G94" s="189">
        <v>2609.31</v>
      </c>
      <c r="H94" s="48">
        <v>2615.0500000000002</v>
      </c>
      <c r="I94" s="49">
        <f t="shared" si="26"/>
        <v>2609.31</v>
      </c>
      <c r="J94" s="54">
        <f t="shared" si="27"/>
        <v>2615.0500000000002</v>
      </c>
    </row>
    <row r="95" spans="1:10" s="75" customFormat="1" ht="33.75">
      <c r="A95" s="62" t="s">
        <v>235</v>
      </c>
      <c r="B95" s="6">
        <v>103207</v>
      </c>
      <c r="C95" s="46">
        <v>103207</v>
      </c>
      <c r="D95" s="47" t="s">
        <v>177</v>
      </c>
      <c r="E95" s="46" t="s">
        <v>5</v>
      </c>
      <c r="F95" s="181">
        <v>1</v>
      </c>
      <c r="G95" s="189">
        <v>2533.59</v>
      </c>
      <c r="H95" s="48">
        <v>2545.7600000000002</v>
      </c>
      <c r="I95" s="49">
        <f t="shared" si="26"/>
        <v>2533.59</v>
      </c>
      <c r="J95" s="54">
        <f t="shared" si="27"/>
        <v>2545.7600000000002</v>
      </c>
    </row>
    <row r="96" spans="1:10" s="75" customFormat="1" ht="33.75">
      <c r="A96" s="62" t="s">
        <v>236</v>
      </c>
      <c r="B96" s="6">
        <v>103208</v>
      </c>
      <c r="C96" s="46">
        <v>103208</v>
      </c>
      <c r="D96" s="47" t="s">
        <v>178</v>
      </c>
      <c r="E96" s="46" t="s">
        <v>5</v>
      </c>
      <c r="F96" s="181">
        <v>1</v>
      </c>
      <c r="G96" s="189">
        <v>1957.44</v>
      </c>
      <c r="H96" s="48">
        <v>1969.61</v>
      </c>
      <c r="I96" s="49">
        <f t="shared" si="26"/>
        <v>1957.44</v>
      </c>
      <c r="J96" s="54">
        <f t="shared" si="27"/>
        <v>1969.61</v>
      </c>
    </row>
    <row r="97" spans="1:10" s="75" customFormat="1" ht="33.75">
      <c r="A97" s="62" t="s">
        <v>237</v>
      </c>
      <c r="B97" s="6">
        <v>103187</v>
      </c>
      <c r="C97" s="46">
        <v>103187</v>
      </c>
      <c r="D97" s="47" t="s">
        <v>174</v>
      </c>
      <c r="E97" s="46" t="s">
        <v>5</v>
      </c>
      <c r="F97" s="181">
        <v>1</v>
      </c>
      <c r="G97" s="189">
        <v>4842.2700000000004</v>
      </c>
      <c r="H97" s="48">
        <v>4852.93</v>
      </c>
      <c r="I97" s="49">
        <f t="shared" si="26"/>
        <v>4842.2700000000004</v>
      </c>
      <c r="J97" s="54">
        <f t="shared" si="27"/>
        <v>4852.93</v>
      </c>
    </row>
    <row r="98" spans="1:10" s="75" customFormat="1" ht="33.75">
      <c r="A98" s="62" t="s">
        <v>238</v>
      </c>
      <c r="B98" s="6">
        <v>103209</v>
      </c>
      <c r="C98" s="46">
        <v>103209</v>
      </c>
      <c r="D98" s="47" t="s">
        <v>179</v>
      </c>
      <c r="E98" s="46" t="s">
        <v>5</v>
      </c>
      <c r="F98" s="181">
        <v>1</v>
      </c>
      <c r="G98" s="189">
        <v>2807.86</v>
      </c>
      <c r="H98" s="48">
        <v>2820.03</v>
      </c>
      <c r="I98" s="49">
        <f t="shared" si="26"/>
        <v>2807.86</v>
      </c>
      <c r="J98" s="54">
        <f t="shared" si="27"/>
        <v>2820.03</v>
      </c>
    </row>
    <row r="99" spans="1:10" s="75" customFormat="1" ht="33.75">
      <c r="A99" s="62" t="s">
        <v>239</v>
      </c>
      <c r="B99" s="6">
        <v>103205</v>
      </c>
      <c r="C99" s="46">
        <v>103205</v>
      </c>
      <c r="D99" s="47" t="s">
        <v>176</v>
      </c>
      <c r="E99" s="46" t="s">
        <v>5</v>
      </c>
      <c r="F99" s="181">
        <v>1</v>
      </c>
      <c r="G99" s="189">
        <v>4070.69</v>
      </c>
      <c r="H99" s="48">
        <v>4084.82</v>
      </c>
      <c r="I99" s="49">
        <f t="shared" ref="I99" si="28">TRUNC(F99*G99,2)</f>
        <v>4070.69</v>
      </c>
      <c r="J99" s="54">
        <f t="shared" ref="J99" si="29">TRUNC(F99*H99,2)</f>
        <v>4084.82</v>
      </c>
    </row>
    <row r="100" spans="1:10" ht="34.5" thickBot="1">
      <c r="A100" s="63" t="s">
        <v>285</v>
      </c>
      <c r="B100" s="7">
        <v>103210</v>
      </c>
      <c r="C100" s="55">
        <v>103210</v>
      </c>
      <c r="D100" s="11" t="s">
        <v>180</v>
      </c>
      <c r="E100" s="55" t="s">
        <v>5</v>
      </c>
      <c r="F100" s="184">
        <v>1</v>
      </c>
      <c r="G100" s="192">
        <v>2295.6799999999998</v>
      </c>
      <c r="H100" s="56">
        <v>2317.8000000000002</v>
      </c>
      <c r="I100" s="57">
        <f>TRUNC(F100*G100,2)</f>
        <v>2295.6799999999998</v>
      </c>
      <c r="J100" s="58">
        <f>TRUNC(F100*H100,2)</f>
        <v>2317.8000000000002</v>
      </c>
    </row>
    <row r="101" spans="1:10" ht="3" customHeight="1" thickBot="1">
      <c r="A101" s="101"/>
      <c r="B101" s="102"/>
      <c r="C101" s="102"/>
      <c r="D101" s="102"/>
      <c r="E101" s="102"/>
      <c r="F101" s="102"/>
      <c r="G101" s="102"/>
      <c r="H101" s="102"/>
      <c r="I101" s="102"/>
      <c r="J101" s="103"/>
    </row>
    <row r="102" spans="1:10" ht="13.5" customHeight="1" thickBot="1">
      <c r="A102" s="107" t="s">
        <v>149</v>
      </c>
      <c r="B102" s="108"/>
      <c r="C102" s="108"/>
      <c r="D102" s="108"/>
      <c r="E102" s="108"/>
      <c r="F102" s="109" t="s">
        <v>168</v>
      </c>
      <c r="G102" s="109"/>
      <c r="H102" s="109"/>
      <c r="I102" s="89">
        <f>SUM(I103:I109)</f>
        <v>35146.99</v>
      </c>
      <c r="J102" s="90">
        <f>SUM(J103:J109)</f>
        <v>36194.259999999995</v>
      </c>
    </row>
    <row r="103" spans="1:10">
      <c r="A103" s="61" t="s">
        <v>150</v>
      </c>
      <c r="B103" s="5" t="s">
        <v>120</v>
      </c>
      <c r="C103" s="50" t="s">
        <v>64</v>
      </c>
      <c r="D103" s="9" t="s">
        <v>209</v>
      </c>
      <c r="E103" s="50" t="s">
        <v>5</v>
      </c>
      <c r="F103" s="180">
        <v>12</v>
      </c>
      <c r="G103" s="188">
        <v>422.3</v>
      </c>
      <c r="H103" s="51">
        <v>422.3</v>
      </c>
      <c r="I103" s="52">
        <f>TRUNC(F103*G103,2)</f>
        <v>5067.6000000000004</v>
      </c>
      <c r="J103" s="53">
        <f>TRUNC(F103*H103,2)</f>
        <v>5067.6000000000004</v>
      </c>
    </row>
    <row r="104" spans="1:10" ht="33.75">
      <c r="A104" s="62" t="s">
        <v>151</v>
      </c>
      <c r="B104" s="6" t="s">
        <v>121</v>
      </c>
      <c r="C104" s="46" t="s">
        <v>65</v>
      </c>
      <c r="D104" s="47" t="s">
        <v>66</v>
      </c>
      <c r="E104" s="46" t="s">
        <v>5</v>
      </c>
      <c r="F104" s="181">
        <v>7</v>
      </c>
      <c r="G104" s="189">
        <v>1775.75</v>
      </c>
      <c r="H104" s="48">
        <v>1885.18</v>
      </c>
      <c r="I104" s="49">
        <f t="shared" ref="I104:I109" si="30">TRUNC(F104*G104,2)</f>
        <v>12430.25</v>
      </c>
      <c r="J104" s="54">
        <f t="shared" ref="J104:J109" si="31">TRUNC(F104*H104,2)</f>
        <v>13196.26</v>
      </c>
    </row>
    <row r="105" spans="1:10" ht="56.25">
      <c r="A105" s="62" t="s">
        <v>152</v>
      </c>
      <c r="B105" s="6" t="s">
        <v>118</v>
      </c>
      <c r="C105" s="46" t="s">
        <v>62</v>
      </c>
      <c r="D105" s="47" t="s">
        <v>275</v>
      </c>
      <c r="E105" s="46" t="s">
        <v>5</v>
      </c>
      <c r="F105" s="181">
        <v>4</v>
      </c>
      <c r="G105" s="189">
        <v>3</v>
      </c>
      <c r="H105" s="48">
        <v>3</v>
      </c>
      <c r="I105" s="49">
        <f t="shared" si="30"/>
        <v>12</v>
      </c>
      <c r="J105" s="54">
        <f t="shared" si="31"/>
        <v>12</v>
      </c>
    </row>
    <row r="106" spans="1:10" ht="45">
      <c r="A106" s="62" t="s">
        <v>153</v>
      </c>
      <c r="B106" s="6" t="s">
        <v>117</v>
      </c>
      <c r="C106" s="46" t="s">
        <v>60</v>
      </c>
      <c r="D106" s="47" t="s">
        <v>61</v>
      </c>
      <c r="E106" s="46" t="s">
        <v>5</v>
      </c>
      <c r="F106" s="181">
        <v>4</v>
      </c>
      <c r="G106" s="189">
        <v>3</v>
      </c>
      <c r="H106" s="48">
        <v>3</v>
      </c>
      <c r="I106" s="49">
        <f t="shared" si="30"/>
        <v>12</v>
      </c>
      <c r="J106" s="54">
        <f t="shared" si="31"/>
        <v>12</v>
      </c>
    </row>
    <row r="107" spans="1:10" ht="45">
      <c r="A107" s="62" t="s">
        <v>154</v>
      </c>
      <c r="B107" s="6" t="s">
        <v>119</v>
      </c>
      <c r="C107" s="46" t="s">
        <v>63</v>
      </c>
      <c r="D107" s="47" t="s">
        <v>276</v>
      </c>
      <c r="E107" s="46" t="s">
        <v>230</v>
      </c>
      <c r="F107" s="181">
        <v>12</v>
      </c>
      <c r="G107" s="189">
        <v>28</v>
      </c>
      <c r="H107" s="48">
        <v>28</v>
      </c>
      <c r="I107" s="49">
        <f t="shared" si="30"/>
        <v>336</v>
      </c>
      <c r="J107" s="54">
        <f t="shared" si="31"/>
        <v>336</v>
      </c>
    </row>
    <row r="108" spans="1:10" ht="33.75">
      <c r="A108" s="62" t="s">
        <v>171</v>
      </c>
      <c r="B108" s="6" t="s">
        <v>116</v>
      </c>
      <c r="C108" s="46" t="s">
        <v>58</v>
      </c>
      <c r="D108" s="47" t="s">
        <v>59</v>
      </c>
      <c r="E108" s="46" t="s">
        <v>4</v>
      </c>
      <c r="F108" s="181">
        <v>163.1</v>
      </c>
      <c r="G108" s="189">
        <v>16.09</v>
      </c>
      <c r="H108" s="48">
        <v>17.079999999999998</v>
      </c>
      <c r="I108" s="49">
        <f t="shared" si="30"/>
        <v>2624.27</v>
      </c>
      <c r="J108" s="54">
        <f t="shared" si="31"/>
        <v>2785.74</v>
      </c>
    </row>
    <row r="109" spans="1:10" ht="23.25" thickBot="1">
      <c r="A109" s="63" t="s">
        <v>218</v>
      </c>
      <c r="B109" s="7">
        <v>103307</v>
      </c>
      <c r="C109" s="55">
        <v>103307</v>
      </c>
      <c r="D109" s="11" t="s">
        <v>181</v>
      </c>
      <c r="E109" s="55" t="s">
        <v>5</v>
      </c>
      <c r="F109" s="184">
        <v>11</v>
      </c>
      <c r="G109" s="192">
        <v>1333.17</v>
      </c>
      <c r="H109" s="56">
        <v>1344.06</v>
      </c>
      <c r="I109" s="57">
        <f t="shared" si="30"/>
        <v>14664.87</v>
      </c>
      <c r="J109" s="58">
        <f t="shared" si="31"/>
        <v>14784.66</v>
      </c>
    </row>
    <row r="110" spans="1:10" ht="13.5" customHeight="1" thickBot="1">
      <c r="A110" s="149" t="s">
        <v>155</v>
      </c>
      <c r="B110" s="149"/>
      <c r="C110" s="149"/>
      <c r="D110" s="149"/>
      <c r="E110" s="150"/>
      <c r="F110" s="151" t="s">
        <v>168</v>
      </c>
      <c r="G110" s="152"/>
      <c r="H110" s="152"/>
      <c r="I110" s="94">
        <f>SUM(I111:I112)</f>
        <v>9665.4</v>
      </c>
      <c r="J110" s="95">
        <f>SUM(J111:J112)</f>
        <v>10617.369999999999</v>
      </c>
    </row>
    <row r="111" spans="1:10" ht="33.75">
      <c r="A111" s="8" t="s">
        <v>156</v>
      </c>
      <c r="B111" s="5" t="s">
        <v>132</v>
      </c>
      <c r="C111" s="50" t="s">
        <v>81</v>
      </c>
      <c r="D111" s="9" t="s">
        <v>280</v>
      </c>
      <c r="E111" s="50" t="s">
        <v>4</v>
      </c>
      <c r="F111" s="180">
        <v>235.36</v>
      </c>
      <c r="G111" s="188">
        <v>14.75</v>
      </c>
      <c r="H111" s="51">
        <v>16.41</v>
      </c>
      <c r="I111" s="52">
        <f t="shared" ref="I111" si="32">TRUNC(F111*G111,2)</f>
        <v>3471.56</v>
      </c>
      <c r="J111" s="53">
        <f t="shared" ref="J111" si="33">TRUNC(F111*H111,2)</f>
        <v>3862.25</v>
      </c>
    </row>
    <row r="112" spans="1:10" ht="23.25" thickBot="1">
      <c r="A112" s="10" t="s">
        <v>224</v>
      </c>
      <c r="B112" s="7" t="s">
        <v>133</v>
      </c>
      <c r="C112" s="55" t="s">
        <v>82</v>
      </c>
      <c r="D112" s="11" t="s">
        <v>83</v>
      </c>
      <c r="E112" s="55" t="s">
        <v>4</v>
      </c>
      <c r="F112" s="184">
        <v>248.35</v>
      </c>
      <c r="G112" s="192">
        <v>24.94</v>
      </c>
      <c r="H112" s="56">
        <v>27.2</v>
      </c>
      <c r="I112" s="57">
        <f t="shared" ref="I112" si="34">TRUNC(F112*G112,2)</f>
        <v>6193.84</v>
      </c>
      <c r="J112" s="58">
        <f t="shared" ref="J112" si="35">TRUNC(F112*H112,2)</f>
        <v>6755.12</v>
      </c>
    </row>
    <row r="113" spans="1:14" ht="3" customHeight="1" thickBot="1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N113" s="13"/>
    </row>
    <row r="114" spans="1:14" ht="13.5" customHeight="1" thickBot="1">
      <c r="A114" s="155" t="s">
        <v>139</v>
      </c>
      <c r="B114" s="156"/>
      <c r="C114" s="156"/>
      <c r="D114" s="156"/>
      <c r="E114" s="156"/>
      <c r="F114" s="156"/>
      <c r="G114" s="156"/>
      <c r="H114" s="156"/>
      <c r="I114" s="92">
        <f>I110+I102+I90+I77+I75+I72+I70+I61+I55+I52+I44+I36+I33+I22</f>
        <v>484272.88000000006</v>
      </c>
      <c r="J114" s="93">
        <f>J110+J102+J90+J77+J75+J72+J70+J61+J55+J52+J44+J36+J33+J22</f>
        <v>509814.43000000005</v>
      </c>
      <c r="L114" s="14"/>
      <c r="N114" s="13"/>
    </row>
    <row r="115" spans="1:14" ht="3" customHeight="1" thickBot="1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</row>
    <row r="116" spans="1:14" ht="17.25" customHeight="1" thickBot="1">
      <c r="A116" s="31"/>
      <c r="B116" s="32"/>
      <c r="C116" s="33"/>
      <c r="D116" s="157" t="s">
        <v>140</v>
      </c>
      <c r="E116" s="157"/>
      <c r="F116" s="157"/>
      <c r="G116" s="179">
        <v>0.2646</v>
      </c>
      <c r="H116" s="99">
        <v>0.20369999999999996</v>
      </c>
      <c r="I116" s="34">
        <f>G116*I114</f>
        <v>128138.60404800002</v>
      </c>
      <c r="J116" s="34">
        <f>H116*J114</f>
        <v>103849.19939099999</v>
      </c>
    </row>
    <row r="117" spans="1:14" ht="26.25" customHeight="1" thickBot="1">
      <c r="A117" s="35"/>
      <c r="B117" s="36"/>
      <c r="C117" s="36"/>
      <c r="D117" s="37"/>
      <c r="E117" s="38"/>
      <c r="G117" s="38"/>
      <c r="H117" s="38"/>
      <c r="I117" s="39" t="s">
        <v>166</v>
      </c>
      <c r="J117" s="39" t="s">
        <v>167</v>
      </c>
    </row>
    <row r="118" spans="1:14" ht="3" customHeight="1" thickBot="1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</row>
    <row r="119" spans="1:14" ht="13.5" customHeight="1" thickBot="1">
      <c r="A119" s="158" t="s">
        <v>141</v>
      </c>
      <c r="B119" s="158"/>
      <c r="C119" s="158"/>
      <c r="D119" s="158"/>
      <c r="E119" s="158"/>
      <c r="F119" s="158"/>
      <c r="G119" s="158"/>
      <c r="H119" s="158"/>
      <c r="I119" s="40">
        <f>SUM(I114+I116)</f>
        <v>612411.48404800007</v>
      </c>
      <c r="J119" s="40">
        <f>SUM(J114+J116)</f>
        <v>613663.62939100002</v>
      </c>
    </row>
    <row r="120" spans="1:14" ht="3" customHeight="1" thickBot="1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</row>
    <row r="121" spans="1:14" ht="13.5" customHeight="1" thickBot="1">
      <c r="A121" s="16"/>
      <c r="B121" s="17"/>
      <c r="C121" s="18"/>
      <c r="D121" s="41" t="s">
        <v>169</v>
      </c>
      <c r="E121" s="154" t="s">
        <v>225</v>
      </c>
      <c r="F121" s="154"/>
      <c r="G121" s="154"/>
      <c r="H121" s="154"/>
      <c r="I121" s="42">
        <f>I119</f>
        <v>612411.48404800007</v>
      </c>
      <c r="J121" s="19"/>
    </row>
  </sheetData>
  <sheetProtection password="804C" sheet="1" objects="1" scenarios="1" selectLockedCells="1"/>
  <mergeCells count="75">
    <mergeCell ref="A110:E110"/>
    <mergeCell ref="F110:H110"/>
    <mergeCell ref="A113:J113"/>
    <mergeCell ref="A120:J120"/>
    <mergeCell ref="E121:H121"/>
    <mergeCell ref="A114:H114"/>
    <mergeCell ref="A115:J115"/>
    <mergeCell ref="D116:F116"/>
    <mergeCell ref="A118:J118"/>
    <mergeCell ref="A119:H119"/>
    <mergeCell ref="A89:J89"/>
    <mergeCell ref="A90:E90"/>
    <mergeCell ref="F90:H90"/>
    <mergeCell ref="A101:J101"/>
    <mergeCell ref="A102:E102"/>
    <mergeCell ref="F102:H102"/>
    <mergeCell ref="A75:E75"/>
    <mergeCell ref="F75:H75"/>
    <mergeCell ref="A76:J76"/>
    <mergeCell ref="A77:E77"/>
    <mergeCell ref="F77:H77"/>
    <mergeCell ref="A1:F1"/>
    <mergeCell ref="A21:J21"/>
    <mergeCell ref="A22:D22"/>
    <mergeCell ref="A13:J13"/>
    <mergeCell ref="A14:J14"/>
    <mergeCell ref="A15:J15"/>
    <mergeCell ref="A16:J16"/>
    <mergeCell ref="A17:J17"/>
    <mergeCell ref="F22:H22"/>
    <mergeCell ref="A12:J12"/>
    <mergeCell ref="A2:J2"/>
    <mergeCell ref="A3:J3"/>
    <mergeCell ref="A4:J4"/>
    <mergeCell ref="A5:J5"/>
    <mergeCell ref="A6:J6"/>
    <mergeCell ref="A8:J8"/>
    <mergeCell ref="L18:R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8:J18"/>
    <mergeCell ref="J19:J20"/>
    <mergeCell ref="A74:J74"/>
    <mergeCell ref="A44:D44"/>
    <mergeCell ref="F44:H44"/>
    <mergeCell ref="A55:D55"/>
    <mergeCell ref="F55:H55"/>
    <mergeCell ref="A61:E61"/>
    <mergeCell ref="F61:H61"/>
    <mergeCell ref="A69:J69"/>
    <mergeCell ref="A70:E70"/>
    <mergeCell ref="F70:H70"/>
    <mergeCell ref="A52:D52"/>
    <mergeCell ref="F52:H52"/>
    <mergeCell ref="A7:I7"/>
    <mergeCell ref="A43:J43"/>
    <mergeCell ref="A71:J71"/>
    <mergeCell ref="A72:E72"/>
    <mergeCell ref="F72:H72"/>
    <mergeCell ref="A9:J9"/>
    <mergeCell ref="A10:J10"/>
    <mergeCell ref="A11:J11"/>
    <mergeCell ref="A32:J32"/>
    <mergeCell ref="A33:D33"/>
    <mergeCell ref="F33:H33"/>
    <mergeCell ref="A35:J35"/>
    <mergeCell ref="A36:D36"/>
    <mergeCell ref="F36:H36"/>
  </mergeCells>
  <phoneticPr fontId="5" type="noConversion"/>
  <pageMargins left="0.23622047244094491" right="0.23622047244094491" top="0.88" bottom="0.34" header="0.31496062992125984" footer="0.17"/>
  <pageSetup paperSize="9" scale="85" fitToHeight="0" orientation="landscape" horizontalDpi="4294967293" verticalDpi="1200" r:id="rId1"/>
  <headerFooter>
    <oddFooter>&amp;R&amp;"-,Regular"&amp;9Pág.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Company>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Orçamento</dc:title>
  <dc:creator>Manoel Ramos e André Ferraz</dc:creator>
  <cp:lastModifiedBy>egcp.projetos</cp:lastModifiedBy>
  <cp:lastPrinted>2023-05-30T19:39:17Z</cp:lastPrinted>
  <dcterms:created xsi:type="dcterms:W3CDTF">1998-10-30T13:39:10Z</dcterms:created>
  <dcterms:modified xsi:type="dcterms:W3CDTF">2023-05-30T19:58:16Z</dcterms:modified>
</cp:coreProperties>
</file>